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<sst xmlns="http://schemas.openxmlformats.org/spreadsheetml/2006/main" count="502" uniqueCount="86">
  <si>
    <t>Долг за Октябрьским округим</t>
  </si>
  <si>
    <t>Долг</t>
  </si>
  <si>
    <t>Оплата</t>
  </si>
  <si>
    <t>Выполнение</t>
  </si>
  <si>
    <t>Взаимозачет</t>
  </si>
  <si>
    <t>Акт сверки по капитальному ремонту по адресу г. Калуга ул. Дружбы д.11 01.04.2008 по 01.01.2016</t>
  </si>
  <si>
    <t>ИТОГО</t>
  </si>
  <si>
    <t>Акт сверки по капитальному ремонту по адресу г. Калуга ул. Ольговская д.5 01.04.2008 по 01.01.2016</t>
  </si>
  <si>
    <t>Акт сверки по капитальному ремонту по адресу г. Калуга ул. Промышленная д.36 01.04.2008 по 01.01.2016</t>
  </si>
  <si>
    <t>Акт сверки по капитальному ремонту по адресу г. Калуга пер. Дорожный д.8  01.04.2008 по 01.01.2016</t>
  </si>
  <si>
    <t>Акт сверки по капитальному ремонту по адресу г. Калуга ул. Северная д.96 01.04.2008 по 01.01.2016</t>
  </si>
  <si>
    <t>Акт сверки по капитальному ремонту по адресу г. Калуга ул. Дружбы д.12 01.04.2008 по 01.01.2016</t>
  </si>
  <si>
    <t>Акт сверки по капитальному ремонту по адресу г. Калуга ул.Дружбы д.13 01.04.2008 по 01.01.2016</t>
  </si>
  <si>
    <t>Акт сверки по капитальному ремонту по адресу г. Калуга ул.Тракторная д.49 01.04.2008 по 01.01.2016</t>
  </si>
  <si>
    <t>Акт сверки по капитальному ремонту по адресу г. Калуга пер. Ольговский д.12      с 01.04.2008 по 01.01.2016</t>
  </si>
  <si>
    <t>Акт сверки по капитальному ремонту по адресу г. Калуга ул. Дружбы д.19                             с 01.04.2008 по 01.01.2016</t>
  </si>
  <si>
    <t>Акт сверки по капитальному ремонту по адресу г. Калуга ул. Тарутинская д.194 к.1 с 01.04.2008 по 01.01.2016</t>
  </si>
  <si>
    <t>Акт сверки по капитальному ремонту по адресу г. Калуга ул. Тарутинская д.188       с 01.04.2008 по 01.01.2016</t>
  </si>
  <si>
    <t>Акт сверки по капитальному ремонту по адресу г. Калуга ул. Тарутинская д.184 01.04.2008 по 01.01.2016</t>
  </si>
  <si>
    <t>Акт сверки по капитальному ремонту по адресу г. Калуга ул. Ольговская д.17 01.04.2008 по 01.01.2016</t>
  </si>
  <si>
    <t>Акт сверки по капитальному ремонту по адресу г. Калуга ул.Северная д.65/2  01.04.2008 по 01.01.2016</t>
  </si>
  <si>
    <t>Акт сверки по капитальному ремонту по адресу г. Калуга ул.Ольговская д.14  01.04.2008 по 01.01.2016</t>
  </si>
  <si>
    <t>Акт сверки по капитальному ремонту по адресу г. Калуга ул.Ольговская д.16  01.04.2008 по 01.01.2016</t>
  </si>
  <si>
    <t>Акт сверки по капитальному ремонту по адресу г. Калуга ул.Тарутинская д.192 к.1  01.04.2008 по 01.01.2016</t>
  </si>
  <si>
    <t>Акт сверки по капитальному ремонту по адресу г. Калуга ул.Ольговская д.15  01.04.2008 по 01.01.2016</t>
  </si>
  <si>
    <t>Акт сверки по капитальному ремонту по адресу г. Калуга ул. Ольговская д.19                 на 01.01.2016</t>
  </si>
  <si>
    <t>Акт сверки по капитальному ремонту по адресу г. Калуга ул. Тарутинская д.186                 на 01.01.2016</t>
  </si>
  <si>
    <t>Акт сверки по капитальному ремонту по адресу г. Калуга ул.Отбойная д.18/2  01.04.2008 по 01.01.2016</t>
  </si>
  <si>
    <t>Акт сверки по капитальному ремонту по адресу г. Калуга ул.Тарутинская д.192  01.04.2008 по 01.01.2016</t>
  </si>
  <si>
    <t>Акт сверки по капитальному ремонту по адресу г. Калуга ул.Тарутинская д.194  01.04.2008 по 01.01.2016</t>
  </si>
  <si>
    <t>Акт сверки по капитальному ремонту по адресу г. Калуга ул.Ольговская д.6  01.01.2010 по 01.01.2016</t>
  </si>
  <si>
    <t>Акт сверки по капитальному ремонту по адресу г. Калуга ул.Ольговская д.8  01.01.2010 по 01.01.2016</t>
  </si>
  <si>
    <t>Акт сверки по капитальному ремонту по адресу г. Калуга ул.Ольговская д.10/5  01.01.2010 по 01.01.2016</t>
  </si>
  <si>
    <t>Акт сверки по капитальному ремонту по адресу г. Калуга ул.Ольговская д.12  01.01.2010 по 01.01.2016</t>
  </si>
  <si>
    <t>Акт сверки по капитальному ремонту по адресу г. Калуга ул.Тарутинская д.186 к.1  01.04.2008 по 01.01.2016</t>
  </si>
  <si>
    <t>Акт сверки по капитальному ремонту по адресу г. Калуга ул.Забойная д.1/69  01.04.2008 по 01.01.2016</t>
  </si>
  <si>
    <t>Акт сверки по капитальному ремонту по адресу г. Калуга ул.Врубовая д.2/63  01.04.2008 по 01.01.2016</t>
  </si>
  <si>
    <t>Акт сверки по капитальному ремонту по адресу г. Калуга ул.Промышленная д.1  01.01.2010 по 01.01.2016</t>
  </si>
  <si>
    <t>Акт сверки по капитальному ремонту по адресу г. Калуга ул.Шахтеров д.5  01.04.2008 по 01.01.2016</t>
  </si>
  <si>
    <t>Акт сверки по капитальному ремонту по адресу г. Калуга ул.Тарутинская д. 200 к.1  01.04.2008 по 01.01.2016</t>
  </si>
  <si>
    <t>Акт сверки по капитальному ремонту по адресу г. Калуга ул.Тарутинская д. 202  01.04.2008 по 01.01.2016</t>
  </si>
  <si>
    <t>Акт сверки по капитальному ремонту по адресу г. Калуга ул. Ольговская д.13  01.04.2008 по 01.01.2016</t>
  </si>
  <si>
    <t>Акт сверки по капитальному ремонту по адресу г. Калуга ул. Шахтеров д.6  01.04.2008 по 01.01.2016</t>
  </si>
  <si>
    <t>Акт сверки по капитальному ремонту по адресу г. Калуга ул. Ольговская д.10 к.1  01.04.2008 по 01.01.2016</t>
  </si>
  <si>
    <t>Акт сверки по капитальному ремонту по адресу г. Калуга ул. Ольговская д.12 к.1  01.04.2008 по 01.01.2016</t>
  </si>
  <si>
    <t>Акт сверки по капитальному ремонту по адресу г. Калуга ул. Врубовая д.4  01.04.2008 по 01.01.2016</t>
  </si>
  <si>
    <t>Акт сверки по капитальному ремонту по адресу г. Калуга ул. Механизаторов д.23  01.04.2008 по 01.01.2016</t>
  </si>
  <si>
    <t>Акт сверки по капитальному ремонту по адресу г. Калуга пер. Ольговский д.11  01.04.2008 по 01.01.2016</t>
  </si>
  <si>
    <t>Акт сверки по капитальному ремонту по адресу г. Калуга ул. Дружбы д.7  01.04.2008 по 01.01.2016</t>
  </si>
  <si>
    <t>Акт сверки по капитальному ремонту по адресу г. Калуга ул. Промышленная д.4  01.04.2008 по 01.01.2016</t>
  </si>
  <si>
    <t>Акт сверки по капитальному ремонту по адресу г. Калуга ул. Дружбы д.6  01.04.2008 по 01.01.2016</t>
  </si>
  <si>
    <t>Акт сверки по капитальному ремонту по адресу г. Калуга ул. Тракторная д.52  01.04.2008 по 01.01.2016</t>
  </si>
  <si>
    <t>Акт сверки по капитальному ремонту по адресу г. Калуга ул. Дружбы д.9  01.04.2008 по 01.01.2016</t>
  </si>
  <si>
    <t>Акт сверки по капитальному ремонту по адресу г. Калуга ул. Новослободская д.20  01.04.2008 по 01.01.2016</t>
  </si>
  <si>
    <t>Акт сверки по капитальному ремонту по адресу г. Калуга пер. Врубовой д.4  01.04.2008 по 01.01.2016</t>
  </si>
  <si>
    <t>Акт сверки по капитальному ремонту по адресу г. Калуга ул. Дружбы д.5  01.04.2008 по 01.01.2016</t>
  </si>
  <si>
    <t>Начальное сальдо на 01.04.2008</t>
  </si>
  <si>
    <t>Акт сверки по капитальному ремонту по адресу г. Калуга ул. Дружбы д.17              01.04.2008 по 01.01.2016</t>
  </si>
  <si>
    <t>Начальное сальдо на 01.04.2008г.</t>
  </si>
  <si>
    <t>Акт сверки по капитальному ремонту по адресу г. Калуга ул. Шахтеров д.3  01.04.2008 по 01.01.2016</t>
  </si>
  <si>
    <t>Акт сверки по капитальному ремонту по адресу г. Калуга ул. Шахтеров д.13  01.04.2008 по 01.01.2016</t>
  </si>
  <si>
    <t>Акт сверки по капитальному ремонту по адресу г. Калуга ул. Дружбы д.10  01.04.2008 по 01.01.2016</t>
  </si>
  <si>
    <t>Начальное сальдо на 01.04.2008г</t>
  </si>
  <si>
    <t>Сальдо начальное на 01.04.2008г</t>
  </si>
  <si>
    <t>Акт сверки по капитальному ремонту по адресу г. Калуга пер. Ольговский д.3        с 01.04.2008 по 01.01.2016</t>
  </si>
  <si>
    <t>Начальное зальдо на 01.04.2008г</t>
  </si>
  <si>
    <t>Акт сверки по капитальному ремонту по адресу  пер. Малинники д.7 к.2  01.04.2008 по 01.01.2016</t>
  </si>
  <si>
    <t>Начальне сальдо на 01.04.2008г</t>
  </si>
  <si>
    <t>Акт сверки по капитальному ремонту по адресу г. Калуга ул. Промышленная д.2  01.04.2008 по 01.01.2016</t>
  </si>
  <si>
    <t>Акт сверки по капитальному ремонту по адресу г. Калуга ул. Промышленная д.6  01.04.2008 по 01.01.2016</t>
  </si>
  <si>
    <t>Акт сверки по капитальному ремонту по адресу г. Калуга ул. Промышленная д.8  01.04.2008 по 01.01.2016</t>
  </si>
  <si>
    <t>Акт сверки по капитальному ремонту по адресу г. Калуга пер. Малинники д.7 к.1  01.04.2008 по 01.01.2016</t>
  </si>
  <si>
    <t>Акт сверки по капитальному ремонту по адресу г. Калуга пер. Малинники д.9  01.04.2008 по 01.01.2016</t>
  </si>
  <si>
    <t>Акт сверки по капитальному ремонту по адресу г. Калуга ул. Забойная д.3  01.04.2008 по 01.01.2016</t>
  </si>
  <si>
    <t>Акт сверки по капитальному ремонту по адресу г. Калуга ул. Ольговская д.3 01.04.2008 по 01.11.2015</t>
  </si>
  <si>
    <t>Акт сверки по капитальному ремонту по адресу г. Калуга пер. Ольговский д.9 01.04.2008 по 01.11.2015</t>
  </si>
  <si>
    <t>Разница</t>
  </si>
  <si>
    <t>Акт сверки по капитальному ремонту по адресу г. Калуга ул. Дружбы д.15 01.04.2008 по 01.01.2017</t>
  </si>
  <si>
    <t>Акт сверки по капитальному ремонту по адресу г. Калуга пер. Малинники д.15 01.04.2008 по 01.01.2017</t>
  </si>
  <si>
    <t>Акт сверки по капитальному ремонту по адресу г. Калуга пер. Малинники д.17 01.04.2008 по 01.01.2017</t>
  </si>
  <si>
    <t>Акт сверки по капитальному ремонту по адресу г. Калуга ул. Промышленная д.10 01.04.2008 по 01.01.2017</t>
  </si>
  <si>
    <t>Акт сверки по капитальному ремонту по адресу г. Калуга ул. Тарутинская д. 171 к.1 01.04.2008 по 01.01.2017</t>
  </si>
  <si>
    <t>Акт сверки по капитальному ремонту по адресу г. Калуга ул. Тарутинская д. 171 к.2    01.04.2008 по 01.01.2017</t>
  </si>
  <si>
    <t>Акт сверки по капитальному ремонту по адресу г. Калуга ул. Шахтеров д.4 01.04.2008 по 01.01.2017</t>
  </si>
  <si>
    <t>ВСЕГО</t>
  </si>
  <si>
    <t>Гл. бухгалтер ООО "Жилищное РЭУ №8"                                                        М.А. Желдакова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</si>
</sst>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48"/>
  <sheetViews>
    <sheetView tabSelected="1" view="pageBreakPreview" zoomScaleSheetLayoutView="100" zoomScalePageLayoutView="0" workbookViewId="0" topLeftCell="A3339">
      <selection activeCell="C3248" sqref="C3248"/>
    </sheetView>
  </sheetViews>
  <sheetFormatPr defaultColWidth="9.140625" defaultRowHeight="15"/>
  <cols>
    <col min="1" max="1" width="18.28125" style="0" customWidth="1"/>
    <col min="2" max="2" width="14.140625" style="0" customWidth="1"/>
    <col min="3" max="3" width="18.140625" style="0" customWidth="1"/>
    <col min="4" max="4" width="17.7109375" style="0" customWidth="1"/>
    <col min="6" max="6" width="9.7109375" style="0" customWidth="1"/>
  </cols>
  <sheetData>
    <row r="2" spans="1:14" ht="31.5" customHeight="1">
      <c r="A2" s="8" t="s">
        <v>5</v>
      </c>
      <c r="B2" s="8"/>
      <c r="C2" s="8"/>
      <c r="D2" s="8"/>
      <c r="E2" s="8"/>
      <c r="F2" s="8"/>
      <c r="G2" s="5"/>
      <c r="H2" s="5"/>
      <c r="I2" s="5"/>
      <c r="J2" s="5"/>
      <c r="K2" s="5"/>
      <c r="L2" s="5"/>
      <c r="M2" s="5"/>
      <c r="N2" s="5"/>
    </row>
    <row r="3" spans="7:14" ht="15">
      <c r="G3" s="5"/>
      <c r="H3" s="5"/>
      <c r="I3" s="5"/>
      <c r="J3" s="5"/>
      <c r="K3" s="5"/>
      <c r="L3" s="5"/>
      <c r="M3" s="5"/>
      <c r="N3" s="5"/>
    </row>
    <row r="4" spans="1:14" ht="15">
      <c r="A4" s="2"/>
      <c r="B4" s="1" t="s">
        <v>1</v>
      </c>
      <c r="C4" s="1" t="s">
        <v>2</v>
      </c>
      <c r="D4" s="1" t="s">
        <v>3</v>
      </c>
      <c r="E4" s="1"/>
      <c r="F4" s="1"/>
      <c r="G4" s="5"/>
      <c r="H4" s="5"/>
      <c r="I4" s="5"/>
      <c r="J4" s="5"/>
      <c r="K4" s="5"/>
      <c r="L4" s="5"/>
      <c r="M4" s="5"/>
      <c r="N4" s="5"/>
    </row>
    <row r="5" spans="1:14" ht="45">
      <c r="A5" s="2" t="s">
        <v>0</v>
      </c>
      <c r="B5" s="3">
        <v>180204</v>
      </c>
      <c r="C5" s="3"/>
      <c r="D5" s="3"/>
      <c r="E5" s="4"/>
      <c r="F5" s="1"/>
      <c r="G5" s="5"/>
      <c r="H5" s="5"/>
      <c r="I5" s="5"/>
      <c r="J5" s="5"/>
      <c r="K5" s="5"/>
      <c r="L5" s="5"/>
      <c r="M5" s="5"/>
      <c r="N5" s="5"/>
    </row>
    <row r="6" spans="1:14" ht="15">
      <c r="A6" s="1">
        <v>2008</v>
      </c>
      <c r="B6" s="3"/>
      <c r="C6" s="3">
        <v>63171.99</v>
      </c>
      <c r="D6" s="3"/>
      <c r="E6" s="4"/>
      <c r="F6" s="1"/>
      <c r="G6" s="5"/>
      <c r="H6" s="5"/>
      <c r="I6" s="5"/>
      <c r="J6" s="5"/>
      <c r="K6" s="5"/>
      <c r="L6" s="5"/>
      <c r="M6" s="5"/>
      <c r="N6" s="5"/>
    </row>
    <row r="7" spans="1:14" ht="15">
      <c r="A7" s="1">
        <v>2009</v>
      </c>
      <c r="B7" s="3"/>
      <c r="C7" s="3">
        <v>84229.32</v>
      </c>
      <c r="D7" s="3"/>
      <c r="E7" s="4"/>
      <c r="F7" s="1"/>
      <c r="G7" s="5"/>
      <c r="H7" s="5"/>
      <c r="I7" s="5"/>
      <c r="J7" s="5"/>
      <c r="K7" s="5"/>
      <c r="L7" s="5"/>
      <c r="M7" s="5"/>
      <c r="N7" s="5"/>
    </row>
    <row r="8" spans="1:14" ht="15">
      <c r="A8" s="1">
        <v>2010</v>
      </c>
      <c r="B8" s="3"/>
      <c r="C8" s="3">
        <v>65000.22</v>
      </c>
      <c r="D8" s="3">
        <v>105238.47</v>
      </c>
      <c r="E8" s="4"/>
      <c r="F8" s="1"/>
      <c r="G8" s="5"/>
      <c r="H8" s="5"/>
      <c r="I8" s="5"/>
      <c r="J8" s="5"/>
      <c r="K8" s="5"/>
      <c r="L8" s="5"/>
      <c r="M8" s="5"/>
      <c r="N8" s="5"/>
    </row>
    <row r="9" spans="1:14" ht="15">
      <c r="A9" s="1">
        <v>2011</v>
      </c>
      <c r="B9" s="3"/>
      <c r="C9" s="3">
        <v>69214.91</v>
      </c>
      <c r="D9" s="3"/>
      <c r="E9" s="4"/>
      <c r="F9" s="1"/>
      <c r="G9" s="5"/>
      <c r="H9" s="5"/>
      <c r="I9" s="5"/>
      <c r="J9" s="5"/>
      <c r="K9" s="5"/>
      <c r="L9" s="5"/>
      <c r="M9" s="5"/>
      <c r="N9" s="5"/>
    </row>
    <row r="10" spans="1:14" ht="15">
      <c r="A10" s="1">
        <v>2012</v>
      </c>
      <c r="B10" s="3"/>
      <c r="C10" s="3">
        <v>71374.51</v>
      </c>
      <c r="D10" s="3">
        <v>146671.8</v>
      </c>
      <c r="E10" s="4"/>
      <c r="F10" s="1"/>
      <c r="G10" s="5"/>
      <c r="H10" s="5"/>
      <c r="I10" s="5"/>
      <c r="J10" s="5"/>
      <c r="K10" s="5"/>
      <c r="L10" s="5"/>
      <c r="M10" s="5"/>
      <c r="N10" s="5"/>
    </row>
    <row r="11" spans="1:14" ht="15">
      <c r="A11" s="1">
        <v>2013</v>
      </c>
      <c r="B11" s="3"/>
      <c r="C11" s="3">
        <v>69230.93</v>
      </c>
      <c r="D11" s="3">
        <v>170539.8</v>
      </c>
      <c r="E11" s="4"/>
      <c r="F11" s="1"/>
      <c r="G11" s="5"/>
      <c r="H11" s="5"/>
      <c r="I11" s="5"/>
      <c r="J11" s="5"/>
      <c r="K11" s="5"/>
      <c r="L11" s="5"/>
      <c r="M11" s="5"/>
      <c r="N11" s="5"/>
    </row>
    <row r="12" spans="1:14" ht="15">
      <c r="A12" s="1">
        <v>2014</v>
      </c>
      <c r="B12" s="3"/>
      <c r="C12" s="3">
        <v>58916.05</v>
      </c>
      <c r="D12" s="3"/>
      <c r="E12" s="4"/>
      <c r="F12" s="1"/>
      <c r="G12" s="5"/>
      <c r="H12" s="5"/>
      <c r="I12" s="5"/>
      <c r="J12" s="5"/>
      <c r="K12" s="5"/>
      <c r="L12" s="5"/>
      <c r="M12" s="5"/>
      <c r="N12" s="5"/>
    </row>
    <row r="13" spans="1:14" ht="15">
      <c r="A13" s="1">
        <v>2015</v>
      </c>
      <c r="B13" s="3"/>
      <c r="C13" s="3">
        <v>2118.53</v>
      </c>
      <c r="D13" s="3"/>
      <c r="E13" s="4"/>
      <c r="F13" s="1"/>
      <c r="G13" s="5"/>
      <c r="H13" s="5"/>
      <c r="I13" s="5"/>
      <c r="J13" s="5"/>
      <c r="K13" s="5"/>
      <c r="L13" s="5"/>
      <c r="M13" s="5"/>
      <c r="N13" s="5"/>
    </row>
    <row r="14" spans="1:14" ht="15">
      <c r="A14" s="1">
        <v>2016</v>
      </c>
      <c r="B14" s="3"/>
      <c r="C14" s="3">
        <v>6109.68</v>
      </c>
      <c r="D14" s="3">
        <v>66055</v>
      </c>
      <c r="E14" s="4"/>
      <c r="F14" s="1"/>
      <c r="G14" s="5"/>
      <c r="H14" s="5"/>
      <c r="I14" s="5"/>
      <c r="J14" s="5"/>
      <c r="K14" s="5"/>
      <c r="L14" s="5"/>
      <c r="M14" s="5"/>
      <c r="N14" s="5"/>
    </row>
    <row r="15" spans="1:14" ht="15">
      <c r="A15" s="1">
        <v>2017</v>
      </c>
      <c r="B15" s="3"/>
      <c r="C15" s="3">
        <v>1064</v>
      </c>
      <c r="D15" s="3"/>
      <c r="E15" s="4"/>
      <c r="F15" s="1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3">
        <f>SUM(B5:B13)</f>
        <v>180204</v>
      </c>
      <c r="C16" s="3">
        <f>SUM(C6:C15)</f>
        <v>490430.14</v>
      </c>
      <c r="D16" s="3">
        <f>SUM(D6:D14)</f>
        <v>488505.06999999995</v>
      </c>
      <c r="E16" s="4"/>
      <c r="F16" s="1"/>
      <c r="G16" s="5"/>
      <c r="H16" s="5"/>
      <c r="I16" s="6"/>
      <c r="J16" s="5"/>
      <c r="K16" s="5"/>
      <c r="L16" s="5"/>
      <c r="M16" s="5"/>
      <c r="N16" s="5"/>
    </row>
    <row r="17" spans="1:14" ht="15">
      <c r="A17" s="1"/>
      <c r="B17" s="3"/>
      <c r="C17" s="3"/>
      <c r="D17" s="3"/>
      <c r="E17" s="4"/>
      <c r="F17" s="1"/>
      <c r="G17" s="5"/>
      <c r="H17" s="5"/>
      <c r="I17" s="5"/>
      <c r="J17" s="5"/>
      <c r="K17" s="5"/>
      <c r="L17" s="5"/>
      <c r="M17" s="5"/>
      <c r="N17" s="5"/>
    </row>
    <row r="18" spans="1:14" ht="15">
      <c r="A18" s="1"/>
      <c r="B18" s="3"/>
      <c r="C18" s="3"/>
      <c r="D18" s="3">
        <f>C16-D16</f>
        <v>1925.0700000000652</v>
      </c>
      <c r="E18" s="4"/>
      <c r="F18" s="1"/>
      <c r="G18" s="5"/>
      <c r="H18" s="5"/>
      <c r="I18" s="5"/>
      <c r="J18" s="5"/>
      <c r="K18" s="5"/>
      <c r="L18" s="5"/>
      <c r="M18" s="5"/>
      <c r="N18" s="5"/>
    </row>
    <row r="19" spans="1:14" ht="15">
      <c r="A19" s="1" t="s">
        <v>4</v>
      </c>
      <c r="B19" s="3"/>
      <c r="C19" s="3"/>
      <c r="D19" s="3">
        <f>B5*40%</f>
        <v>72081.6</v>
      </c>
      <c r="E19" s="4"/>
      <c r="F19" s="1"/>
      <c r="G19" s="5"/>
      <c r="H19" s="5"/>
      <c r="I19" s="5"/>
      <c r="J19" s="5"/>
      <c r="K19" s="5"/>
      <c r="L19" s="5"/>
      <c r="M19" s="5"/>
      <c r="N19" s="5"/>
    </row>
    <row r="20" spans="1:14" ht="15">
      <c r="A20" s="1" t="s">
        <v>6</v>
      </c>
      <c r="B20" s="2"/>
      <c r="C20" s="2"/>
      <c r="D20" s="3">
        <f>D18+D19</f>
        <v>74006.67000000007</v>
      </c>
      <c r="E20" s="1"/>
      <c r="F20" s="1"/>
      <c r="G20" s="5"/>
      <c r="H20" s="5"/>
      <c r="I20" s="5"/>
      <c r="J20" s="5"/>
      <c r="K20" s="5"/>
      <c r="L20" s="5"/>
      <c r="M20" s="5"/>
      <c r="N20" s="5"/>
    </row>
    <row r="21" spans="7:14" ht="15">
      <c r="G21" s="5"/>
      <c r="H21" s="5"/>
      <c r="I21" s="5"/>
      <c r="J21" s="5"/>
      <c r="K21" s="5"/>
      <c r="L21" s="5"/>
      <c r="M21" s="5"/>
      <c r="N21" s="5"/>
    </row>
    <row r="22" spans="7:14" ht="15">
      <c r="G22" s="5"/>
      <c r="H22" s="5"/>
      <c r="I22" s="5"/>
      <c r="J22" s="5"/>
      <c r="K22" s="5"/>
      <c r="L22" s="5"/>
      <c r="M22" s="5"/>
      <c r="N22" s="5"/>
    </row>
    <row r="23" spans="1:14" ht="15">
      <c r="A23" s="9" t="s">
        <v>85</v>
      </c>
      <c r="B23" s="9"/>
      <c r="C23" s="9"/>
      <c r="D23" s="9"/>
      <c r="E23" s="9"/>
      <c r="F23" s="9"/>
      <c r="G23" s="5"/>
      <c r="H23" s="5"/>
      <c r="I23" s="5"/>
      <c r="J23" s="5"/>
      <c r="K23" s="5"/>
      <c r="L23" s="5"/>
      <c r="M23" s="5"/>
      <c r="N23" s="5"/>
    </row>
    <row r="24" spans="7:14" ht="15">
      <c r="G24" s="5"/>
      <c r="H24" s="5"/>
      <c r="I24" s="5"/>
      <c r="J24" s="5"/>
      <c r="K24" s="5"/>
      <c r="L24" s="5"/>
      <c r="M24" s="5"/>
      <c r="N24" s="5"/>
    </row>
    <row r="51" spans="1:6" ht="40.5" customHeight="1">
      <c r="A51" s="8" t="s">
        <v>77</v>
      </c>
      <c r="B51" s="8"/>
      <c r="C51" s="8"/>
      <c r="D51" s="8"/>
      <c r="E51" s="8"/>
      <c r="F51" s="8"/>
    </row>
    <row r="53" spans="1:6" ht="15">
      <c r="A53" s="2"/>
      <c r="B53" s="1" t="s">
        <v>1</v>
      </c>
      <c r="C53" s="1" t="s">
        <v>2</v>
      </c>
      <c r="D53" s="1" t="s">
        <v>3</v>
      </c>
      <c r="E53" s="1"/>
      <c r="F53" s="1"/>
    </row>
    <row r="54" spans="1:6" ht="30">
      <c r="A54" s="2" t="s">
        <v>56</v>
      </c>
      <c r="B54" s="3">
        <v>-616935</v>
      </c>
      <c r="C54" s="3"/>
      <c r="D54" s="3"/>
      <c r="E54" s="4"/>
      <c r="F54" s="1"/>
    </row>
    <row r="55" spans="1:6" ht="15">
      <c r="A55" s="1">
        <v>2008</v>
      </c>
      <c r="B55" s="3"/>
      <c r="C55" s="3">
        <v>44674.92</v>
      </c>
      <c r="D55" s="3"/>
      <c r="E55" s="4"/>
      <c r="F55" s="1"/>
    </row>
    <row r="56" spans="1:6" ht="15">
      <c r="A56" s="1">
        <v>2009</v>
      </c>
      <c r="B56" s="3"/>
      <c r="C56" s="3">
        <v>59566.56</v>
      </c>
      <c r="D56" s="3"/>
      <c r="E56" s="4"/>
      <c r="F56" s="1"/>
    </row>
    <row r="57" spans="1:6" ht="15">
      <c r="A57" s="1">
        <v>2010</v>
      </c>
      <c r="B57" s="3"/>
      <c r="C57" s="3">
        <v>44359.56</v>
      </c>
      <c r="D57" s="3"/>
      <c r="E57" s="4"/>
      <c r="F57" s="1"/>
    </row>
    <row r="58" spans="1:6" ht="15">
      <c r="A58" s="1">
        <v>2011</v>
      </c>
      <c r="B58" s="3"/>
      <c r="C58" s="3">
        <v>45789.63</v>
      </c>
      <c r="D58" s="3"/>
      <c r="E58" s="4"/>
      <c r="F58" s="1"/>
    </row>
    <row r="59" spans="1:6" ht="15">
      <c r="A59" s="1">
        <v>2012</v>
      </c>
      <c r="B59" s="3"/>
      <c r="C59" s="3">
        <v>48258.56</v>
      </c>
      <c r="D59" s="3"/>
      <c r="E59" s="4"/>
      <c r="F59" s="1"/>
    </row>
    <row r="60" spans="1:6" ht="15">
      <c r="A60" s="1">
        <v>2013</v>
      </c>
      <c r="B60" s="3"/>
      <c r="C60" s="3">
        <v>45792.89</v>
      </c>
      <c r="D60" s="3">
        <v>140866.4</v>
      </c>
      <c r="E60" s="4"/>
      <c r="F60" s="1"/>
    </row>
    <row r="61" spans="1:6" ht="15">
      <c r="A61" s="1">
        <v>2014</v>
      </c>
      <c r="B61" s="3"/>
      <c r="C61" s="3">
        <v>45959</v>
      </c>
      <c r="D61" s="3"/>
      <c r="E61" s="4"/>
      <c r="F61" s="1"/>
    </row>
    <row r="62" spans="1:6" ht="15">
      <c r="A62" s="1">
        <v>2015</v>
      </c>
      <c r="B62" s="3"/>
      <c r="C62" s="3">
        <v>49063.68</v>
      </c>
      <c r="D62" s="3"/>
      <c r="E62" s="4"/>
      <c r="F62" s="1"/>
    </row>
    <row r="63" spans="1:6" ht="15">
      <c r="A63" s="1">
        <v>2016</v>
      </c>
      <c r="B63" s="3"/>
      <c r="C63" s="3">
        <v>46841.49</v>
      </c>
      <c r="D63" s="3"/>
      <c r="E63" s="4"/>
      <c r="F63" s="1"/>
    </row>
    <row r="64" spans="1:6" ht="15">
      <c r="A64" s="1">
        <v>2017</v>
      </c>
      <c r="B64" s="3"/>
      <c r="C64" s="3">
        <v>1828.18</v>
      </c>
      <c r="D64" s="3"/>
      <c r="E64" s="4"/>
      <c r="F64" s="1"/>
    </row>
    <row r="65" spans="1:6" ht="15">
      <c r="A65" s="1"/>
      <c r="B65" s="3">
        <f>SUM(B54:B62)</f>
        <v>-616935</v>
      </c>
      <c r="C65" s="3">
        <f>SUM(C55:C64)</f>
        <v>432134.47</v>
      </c>
      <c r="D65" s="3">
        <f>SUM(D55:D62)</f>
        <v>140866.4</v>
      </c>
      <c r="E65" s="4"/>
      <c r="F65" s="1"/>
    </row>
    <row r="66" spans="1:6" ht="15">
      <c r="A66" s="1"/>
      <c r="B66" s="3"/>
      <c r="C66" s="3"/>
      <c r="D66" s="3"/>
      <c r="E66" s="4"/>
      <c r="F66" s="1"/>
    </row>
    <row r="67" spans="1:6" ht="15">
      <c r="A67" s="1"/>
      <c r="B67" s="3"/>
      <c r="C67" s="3"/>
      <c r="D67" s="3">
        <f>C65-D65</f>
        <v>291268.06999999995</v>
      </c>
      <c r="E67" s="4"/>
      <c r="F67" s="1"/>
    </row>
    <row r="68" spans="1:6" ht="15">
      <c r="A68" s="1" t="s">
        <v>6</v>
      </c>
      <c r="B68" s="2"/>
      <c r="C68" s="2"/>
      <c r="D68" s="3">
        <f>B65+C65-D65</f>
        <v>-325666.93000000005</v>
      </c>
      <c r="E68" s="1"/>
      <c r="F68" s="1"/>
    </row>
    <row r="71" spans="1:6" ht="15">
      <c r="A71" s="9" t="s">
        <v>85</v>
      </c>
      <c r="B71" s="9"/>
      <c r="C71" s="9"/>
      <c r="D71" s="9"/>
      <c r="E71" s="9"/>
      <c r="F71" s="9"/>
    </row>
    <row r="98" spans="1:6" ht="44.25" customHeight="1">
      <c r="A98" s="8" t="s">
        <v>78</v>
      </c>
      <c r="B98" s="8"/>
      <c r="C98" s="8"/>
      <c r="D98" s="8"/>
      <c r="E98" s="8"/>
      <c r="F98" s="8"/>
    </row>
    <row r="100" spans="1:6" ht="15">
      <c r="A100" s="2"/>
      <c r="B100" s="1" t="s">
        <v>1</v>
      </c>
      <c r="C100" s="1" t="s">
        <v>2</v>
      </c>
      <c r="D100" s="1" t="s">
        <v>3</v>
      </c>
      <c r="E100" s="1"/>
      <c r="F100" s="1"/>
    </row>
    <row r="101" spans="1:6" ht="45">
      <c r="A101" s="2" t="s">
        <v>0</v>
      </c>
      <c r="B101" s="3">
        <v>93530</v>
      </c>
      <c r="C101" s="3"/>
      <c r="D101" s="3"/>
      <c r="E101" s="4"/>
      <c r="F101" s="1"/>
    </row>
    <row r="102" spans="1:6" ht="15">
      <c r="A102" s="1">
        <v>2008</v>
      </c>
      <c r="B102" s="3"/>
      <c r="C102" s="3">
        <v>32488.47</v>
      </c>
      <c r="D102" s="3"/>
      <c r="E102" s="4"/>
      <c r="F102" s="1"/>
    </row>
    <row r="103" spans="1:6" ht="15">
      <c r="A103" s="1">
        <v>2009</v>
      </c>
      <c r="B103" s="3"/>
      <c r="C103" s="3">
        <v>43317.53</v>
      </c>
      <c r="D103" s="3">
        <v>63622.43</v>
      </c>
      <c r="E103" s="4"/>
      <c r="F103" s="1"/>
    </row>
    <row r="104" spans="1:6" ht="15">
      <c r="A104" s="1">
        <v>2010</v>
      </c>
      <c r="B104" s="3"/>
      <c r="C104" s="3">
        <v>25549.07</v>
      </c>
      <c r="D104" s="3"/>
      <c r="E104" s="4"/>
      <c r="F104" s="1"/>
    </row>
    <row r="105" spans="1:6" ht="15">
      <c r="A105" s="1">
        <v>2011</v>
      </c>
      <c r="B105" s="3"/>
      <c r="C105" s="3"/>
      <c r="D105" s="3"/>
      <c r="E105" s="4"/>
      <c r="F105" s="1"/>
    </row>
    <row r="106" spans="1:6" ht="15">
      <c r="A106" s="1">
        <v>2012</v>
      </c>
      <c r="B106" s="3"/>
      <c r="C106" s="3"/>
      <c r="D106" s="3"/>
      <c r="E106" s="4"/>
      <c r="F106" s="1"/>
    </row>
    <row r="107" spans="1:6" ht="15">
      <c r="A107" s="1">
        <v>2013</v>
      </c>
      <c r="B107" s="3"/>
      <c r="C107" s="3"/>
      <c r="D107" s="3"/>
      <c r="E107" s="4"/>
      <c r="F107" s="1"/>
    </row>
    <row r="108" spans="1:6" ht="15">
      <c r="A108" s="1">
        <v>2014</v>
      </c>
      <c r="B108" s="3"/>
      <c r="C108" s="3"/>
      <c r="D108" s="3"/>
      <c r="E108" s="4"/>
      <c r="F108" s="1"/>
    </row>
    <row r="109" spans="1:6" ht="15">
      <c r="A109" s="1">
        <v>2015</v>
      </c>
      <c r="B109" s="3"/>
      <c r="C109" s="3"/>
      <c r="D109" s="3"/>
      <c r="E109" s="4"/>
      <c r="F109" s="1"/>
    </row>
    <row r="110" spans="1:6" ht="15">
      <c r="A110" s="1">
        <v>2016</v>
      </c>
      <c r="B110" s="3"/>
      <c r="C110" s="3"/>
      <c r="D110" s="3"/>
      <c r="E110" s="4"/>
      <c r="F110" s="1"/>
    </row>
    <row r="111" spans="1:6" ht="15">
      <c r="A111" s="1">
        <v>2017</v>
      </c>
      <c r="B111" s="3"/>
      <c r="C111" s="3"/>
      <c r="D111" s="3">
        <v>75144.64</v>
      </c>
      <c r="E111" s="4"/>
      <c r="F111" s="1"/>
    </row>
    <row r="112" spans="1:6" ht="15">
      <c r="A112" s="1"/>
      <c r="B112" s="3">
        <f>SUM(B101:B109)</f>
        <v>93530</v>
      </c>
      <c r="C112" s="3">
        <f>SUM(C102:C109)</f>
        <v>101355.07</v>
      </c>
      <c r="D112" s="3">
        <f>SUM(D102:D111)</f>
        <v>138767.07</v>
      </c>
      <c r="E112" s="4"/>
      <c r="F112" s="1"/>
    </row>
    <row r="113" spans="1:6" ht="15">
      <c r="A113" s="1"/>
      <c r="B113" s="3"/>
      <c r="C113" s="3"/>
      <c r="D113" s="3"/>
      <c r="E113" s="4"/>
      <c r="F113" s="1"/>
    </row>
    <row r="114" spans="1:6" ht="15">
      <c r="A114" s="1"/>
      <c r="B114" s="3"/>
      <c r="C114" s="3"/>
      <c r="D114" s="3">
        <f>C112-D112</f>
        <v>-37412</v>
      </c>
      <c r="E114" s="4"/>
      <c r="F114" s="1"/>
    </row>
    <row r="115" spans="1:6" ht="15">
      <c r="A115" s="1" t="s">
        <v>4</v>
      </c>
      <c r="B115" s="3"/>
      <c r="C115" s="3"/>
      <c r="D115" s="3">
        <f>B101*40%</f>
        <v>37412</v>
      </c>
      <c r="E115" s="4"/>
      <c r="F115" s="1"/>
    </row>
    <row r="116" spans="1:6" ht="15">
      <c r="A116" s="1" t="s">
        <v>6</v>
      </c>
      <c r="B116" s="2"/>
      <c r="C116" s="2"/>
      <c r="D116" s="3">
        <f>D114+D115</f>
        <v>0</v>
      </c>
      <c r="E116" s="1"/>
      <c r="F116" s="1"/>
    </row>
    <row r="119" spans="1:6" ht="15">
      <c r="A119" s="9" t="s">
        <v>85</v>
      </c>
      <c r="B119" s="9"/>
      <c r="C119" s="9"/>
      <c r="D119" s="9"/>
      <c r="E119" s="9"/>
      <c r="F119" s="9"/>
    </row>
    <row r="146" spans="1:6" ht="40.5" customHeight="1">
      <c r="A146" s="8" t="s">
        <v>79</v>
      </c>
      <c r="B146" s="8"/>
      <c r="C146" s="8"/>
      <c r="D146" s="8"/>
      <c r="E146" s="8"/>
      <c r="F146" s="8"/>
    </row>
    <row r="148" spans="1:6" ht="15">
      <c r="A148" s="2"/>
      <c r="B148" s="1" t="s">
        <v>1</v>
      </c>
      <c r="C148" s="1" t="s">
        <v>2</v>
      </c>
      <c r="D148" s="1" t="s">
        <v>3</v>
      </c>
      <c r="E148" s="1"/>
      <c r="F148" s="1"/>
    </row>
    <row r="149" spans="1:6" ht="45">
      <c r="A149" s="2" t="s">
        <v>0</v>
      </c>
      <c r="B149" s="3">
        <v>124547</v>
      </c>
      <c r="C149" s="3"/>
      <c r="D149" s="3"/>
      <c r="E149" s="4"/>
      <c r="F149" s="1"/>
    </row>
    <row r="150" spans="1:6" ht="15">
      <c r="A150" s="1">
        <v>2008</v>
      </c>
      <c r="B150" s="3"/>
      <c r="C150" s="3">
        <v>43619.85</v>
      </c>
      <c r="D150" s="3"/>
      <c r="E150" s="4"/>
      <c r="F150" s="1"/>
    </row>
    <row r="151" spans="1:6" ht="15">
      <c r="A151" s="1">
        <v>2009</v>
      </c>
      <c r="B151" s="3"/>
      <c r="C151" s="3">
        <v>58159.19</v>
      </c>
      <c r="D151" s="3">
        <v>58403.36</v>
      </c>
      <c r="E151" s="4"/>
      <c r="F151" s="1"/>
    </row>
    <row r="152" spans="1:6" ht="15">
      <c r="A152" s="1">
        <v>2010</v>
      </c>
      <c r="B152" s="3"/>
      <c r="C152" s="3">
        <v>33218.77</v>
      </c>
      <c r="D152" s="3"/>
      <c r="E152" s="4"/>
      <c r="F152" s="1"/>
    </row>
    <row r="153" spans="1:6" ht="15">
      <c r="A153" s="1">
        <v>2011</v>
      </c>
      <c r="B153" s="3"/>
      <c r="C153" s="3"/>
      <c r="D153" s="3"/>
      <c r="E153" s="4"/>
      <c r="F153" s="1"/>
    </row>
    <row r="154" spans="1:6" ht="15">
      <c r="A154" s="1">
        <v>2012</v>
      </c>
      <c r="B154" s="3"/>
      <c r="C154" s="3"/>
      <c r="D154" s="3"/>
      <c r="E154" s="4"/>
      <c r="F154" s="1"/>
    </row>
    <row r="155" spans="1:6" ht="15">
      <c r="A155" s="1">
        <v>2013</v>
      </c>
      <c r="B155" s="3"/>
      <c r="C155" s="3"/>
      <c r="D155" s="3">
        <v>104542.74</v>
      </c>
      <c r="E155" s="4"/>
      <c r="F155" s="1"/>
    </row>
    <row r="156" spans="1:6" ht="15">
      <c r="A156" s="1">
        <v>2014</v>
      </c>
      <c r="B156" s="3"/>
      <c r="C156" s="3"/>
      <c r="D156" s="3"/>
      <c r="E156" s="4"/>
      <c r="F156" s="1"/>
    </row>
    <row r="157" spans="1:6" ht="15">
      <c r="A157" s="1">
        <v>2015</v>
      </c>
      <c r="B157" s="3"/>
      <c r="C157" s="3"/>
      <c r="D157" s="3"/>
      <c r="E157" s="4"/>
      <c r="F157" s="1"/>
    </row>
    <row r="158" spans="1:6" ht="15">
      <c r="A158" s="1">
        <v>2016</v>
      </c>
      <c r="B158" s="3"/>
      <c r="C158" s="3"/>
      <c r="D158" s="3"/>
      <c r="E158" s="4"/>
      <c r="F158" s="1"/>
    </row>
    <row r="159" spans="1:6" ht="15">
      <c r="A159" s="1"/>
      <c r="B159" s="3">
        <f>SUM(B149:B157)</f>
        <v>124547</v>
      </c>
      <c r="C159" s="3">
        <f>SUM(C150:C157)</f>
        <v>134997.81</v>
      </c>
      <c r="D159" s="3">
        <f>SUM(D150:D157)</f>
        <v>162946.1</v>
      </c>
      <c r="E159" s="4"/>
      <c r="F159" s="1"/>
    </row>
    <row r="160" spans="1:6" ht="15">
      <c r="A160" s="1"/>
      <c r="B160" s="3"/>
      <c r="C160" s="3"/>
      <c r="D160" s="3"/>
      <c r="E160" s="4"/>
      <c r="F160" s="1"/>
    </row>
    <row r="161" spans="1:6" ht="15">
      <c r="A161" s="1"/>
      <c r="B161" s="3"/>
      <c r="C161" s="3"/>
      <c r="D161" s="3">
        <f>C159-D159</f>
        <v>-27948.290000000008</v>
      </c>
      <c r="E161" s="4"/>
      <c r="F161" s="1"/>
    </row>
    <row r="162" spans="1:6" ht="15">
      <c r="A162" s="1" t="s">
        <v>4</v>
      </c>
      <c r="B162" s="3"/>
      <c r="C162" s="3"/>
      <c r="D162" s="3">
        <f>B149*40%</f>
        <v>49818.8</v>
      </c>
      <c r="E162" s="4"/>
      <c r="F162" s="1"/>
    </row>
    <row r="163" spans="1:6" ht="15">
      <c r="A163" s="1" t="s">
        <v>6</v>
      </c>
      <c r="B163" s="2"/>
      <c r="C163" s="2"/>
      <c r="D163" s="3">
        <f>D161+D162</f>
        <v>21870.509999999995</v>
      </c>
      <c r="E163" s="1"/>
      <c r="F163" s="1"/>
    </row>
    <row r="166" spans="1:6" ht="15">
      <c r="A166" s="9" t="s">
        <v>85</v>
      </c>
      <c r="B166" s="9"/>
      <c r="C166" s="9"/>
      <c r="D166" s="9"/>
      <c r="E166" s="9"/>
      <c r="F166" s="9"/>
    </row>
    <row r="193" spans="1:6" ht="47.25" customHeight="1">
      <c r="A193" s="8" t="s">
        <v>80</v>
      </c>
      <c r="B193" s="8"/>
      <c r="C193" s="8"/>
      <c r="D193" s="8"/>
      <c r="E193" s="8"/>
      <c r="F193" s="8"/>
    </row>
    <row r="195" spans="1:6" ht="15">
      <c r="A195" s="2"/>
      <c r="B195" s="1" t="s">
        <v>1</v>
      </c>
      <c r="C195" s="1" t="s">
        <v>2</v>
      </c>
      <c r="D195" s="1" t="s">
        <v>3</v>
      </c>
      <c r="E195" s="1"/>
      <c r="F195" s="1"/>
    </row>
    <row r="196" spans="1:6" ht="45">
      <c r="A196" s="2" t="s">
        <v>0</v>
      </c>
      <c r="B196" s="3">
        <v>-394056</v>
      </c>
      <c r="C196" s="3"/>
      <c r="D196" s="3"/>
      <c r="E196" s="4"/>
      <c r="F196" s="1"/>
    </row>
    <row r="197" spans="1:6" ht="15">
      <c r="A197" s="1">
        <v>2008</v>
      </c>
      <c r="B197" s="3"/>
      <c r="C197" s="3">
        <v>33096.87</v>
      </c>
      <c r="D197" s="3"/>
      <c r="E197" s="4"/>
      <c r="F197" s="1"/>
    </row>
    <row r="198" spans="1:6" ht="15">
      <c r="A198" s="1">
        <v>2009</v>
      </c>
      <c r="B198" s="3"/>
      <c r="C198" s="3">
        <v>44129.16</v>
      </c>
      <c r="D198" s="3"/>
      <c r="E198" s="4"/>
      <c r="F198" s="1"/>
    </row>
    <row r="199" spans="1:6" ht="15">
      <c r="A199" s="1">
        <v>2010</v>
      </c>
      <c r="B199" s="3"/>
      <c r="C199" s="3">
        <v>36416.97</v>
      </c>
      <c r="D199" s="3"/>
      <c r="E199" s="4"/>
      <c r="F199" s="1"/>
    </row>
    <row r="200" spans="1:6" ht="15">
      <c r="A200" s="1">
        <v>2011</v>
      </c>
      <c r="B200" s="3"/>
      <c r="C200" s="3">
        <v>38181.84</v>
      </c>
      <c r="D200" s="3"/>
      <c r="E200" s="4"/>
      <c r="F200" s="1"/>
    </row>
    <row r="201" spans="1:6" ht="15">
      <c r="A201" s="1">
        <v>2012</v>
      </c>
      <c r="B201" s="3"/>
      <c r="C201" s="3">
        <v>38418.68</v>
      </c>
      <c r="D201" s="3"/>
      <c r="E201" s="4"/>
      <c r="F201" s="1"/>
    </row>
    <row r="202" spans="1:6" ht="15">
      <c r="A202" s="1">
        <v>2013</v>
      </c>
      <c r="B202" s="3"/>
      <c r="C202" s="3">
        <v>38537.23</v>
      </c>
      <c r="D202" s="3"/>
      <c r="E202" s="4"/>
      <c r="F202" s="1"/>
    </row>
    <row r="203" spans="1:6" ht="15">
      <c r="A203" s="1">
        <v>2014</v>
      </c>
      <c r="B203" s="3"/>
      <c r="C203" s="3">
        <v>34696.75</v>
      </c>
      <c r="D203" s="3"/>
      <c r="E203" s="4"/>
      <c r="F203" s="1"/>
    </row>
    <row r="204" spans="1:6" ht="15">
      <c r="A204" s="1">
        <v>2015</v>
      </c>
      <c r="B204" s="3"/>
      <c r="C204" s="3">
        <v>1912.69</v>
      </c>
      <c r="D204" s="3"/>
      <c r="E204" s="4"/>
      <c r="F204" s="1"/>
    </row>
    <row r="205" spans="1:6" ht="15">
      <c r="A205" s="1">
        <v>2016</v>
      </c>
      <c r="B205" s="3"/>
      <c r="C205" s="3">
        <v>0</v>
      </c>
      <c r="D205" s="3"/>
      <c r="E205" s="4"/>
      <c r="F205" s="1"/>
    </row>
    <row r="206" spans="1:6" ht="15">
      <c r="A206" s="1"/>
      <c r="B206" s="3">
        <f>SUM(B196:B204)</f>
        <v>-394056</v>
      </c>
      <c r="C206" s="3">
        <f>SUM(C197:C205)</f>
        <v>265390.19</v>
      </c>
      <c r="D206" s="3">
        <f>SUM(D197:D204)</f>
        <v>0</v>
      </c>
      <c r="E206" s="4"/>
      <c r="F206" s="1"/>
    </row>
    <row r="207" spans="1:6" ht="15">
      <c r="A207" s="1"/>
      <c r="B207" s="3"/>
      <c r="C207" s="3"/>
      <c r="D207" s="3"/>
      <c r="E207" s="4"/>
      <c r="F207" s="1"/>
    </row>
    <row r="208" spans="1:6" ht="15">
      <c r="A208" s="1"/>
      <c r="B208" s="3"/>
      <c r="C208" s="3"/>
      <c r="D208" s="3">
        <f>C206-D206</f>
        <v>265390.19</v>
      </c>
      <c r="E208" s="4"/>
      <c r="F208" s="1"/>
    </row>
    <row r="209" spans="1:6" ht="15">
      <c r="A209" s="1" t="s">
        <v>4</v>
      </c>
      <c r="B209" s="3"/>
      <c r="C209" s="3"/>
      <c r="D209" s="3"/>
      <c r="E209" s="4"/>
      <c r="F209" s="1"/>
    </row>
    <row r="210" spans="1:6" ht="15">
      <c r="A210" s="1" t="s">
        <v>6</v>
      </c>
      <c r="B210" s="2"/>
      <c r="C210" s="2"/>
      <c r="D210" s="3">
        <f>B206+C206</f>
        <v>-128665.81</v>
      </c>
      <c r="E210" s="1"/>
      <c r="F210" s="1"/>
    </row>
    <row r="213" spans="1:6" ht="15">
      <c r="A213" s="9" t="s">
        <v>85</v>
      </c>
      <c r="B213" s="9"/>
      <c r="C213" s="9"/>
      <c r="D213" s="9"/>
      <c r="E213" s="9"/>
      <c r="F213" s="9"/>
    </row>
    <row r="240" spans="1:6" ht="33.75" customHeight="1">
      <c r="A240" s="8" t="s">
        <v>7</v>
      </c>
      <c r="B240" s="8"/>
      <c r="C240" s="8"/>
      <c r="D240" s="8"/>
      <c r="E240" s="8"/>
      <c r="F240" s="8"/>
    </row>
    <row r="242" spans="1:6" ht="15">
      <c r="A242" s="2"/>
      <c r="B242" s="1" t="s">
        <v>1</v>
      </c>
      <c r="C242" s="1" t="s">
        <v>2</v>
      </c>
      <c r="D242" s="1" t="s">
        <v>3</v>
      </c>
      <c r="E242" s="1"/>
      <c r="F242" s="1"/>
    </row>
    <row r="243" spans="1:6" ht="45">
      <c r="A243" s="2" t="s">
        <v>0</v>
      </c>
      <c r="B243" s="3">
        <v>103680</v>
      </c>
      <c r="C243" s="3"/>
      <c r="D243" s="3"/>
      <c r="E243" s="4"/>
      <c r="F243" s="1"/>
    </row>
    <row r="244" spans="1:6" ht="15">
      <c r="A244" s="1">
        <v>2008</v>
      </c>
      <c r="B244" s="3"/>
      <c r="C244" s="3">
        <v>35911.8</v>
      </c>
      <c r="D244" s="3"/>
      <c r="E244" s="4"/>
      <c r="F244" s="1"/>
    </row>
    <row r="245" spans="1:6" ht="15">
      <c r="A245" s="1">
        <v>2009</v>
      </c>
      <c r="B245" s="3"/>
      <c r="C245" s="3">
        <v>47882.2</v>
      </c>
      <c r="D245" s="3"/>
      <c r="E245" s="4"/>
      <c r="F245" s="1"/>
    </row>
    <row r="246" spans="1:6" ht="15">
      <c r="A246" s="1">
        <v>2010</v>
      </c>
      <c r="B246" s="3"/>
      <c r="C246" s="3">
        <v>28448.89</v>
      </c>
      <c r="D246" s="3"/>
      <c r="E246" s="4"/>
      <c r="F246" s="1"/>
    </row>
    <row r="247" spans="1:6" ht="15">
      <c r="A247" s="1">
        <v>2011</v>
      </c>
      <c r="B247" s="3"/>
      <c r="C247" s="3"/>
      <c r="D247" s="3"/>
      <c r="E247" s="4"/>
      <c r="F247" s="1"/>
    </row>
    <row r="248" spans="1:6" ht="15">
      <c r="A248" s="1">
        <v>2012</v>
      </c>
      <c r="B248" s="3"/>
      <c r="C248" s="3"/>
      <c r="D248" s="3"/>
      <c r="E248" s="4"/>
      <c r="F248" s="1"/>
    </row>
    <row r="249" spans="1:6" ht="15">
      <c r="A249" s="1">
        <v>2013</v>
      </c>
      <c r="B249" s="3"/>
      <c r="C249" s="3"/>
      <c r="D249" s="3"/>
      <c r="E249" s="4"/>
      <c r="F249" s="1"/>
    </row>
    <row r="250" spans="1:6" ht="15">
      <c r="A250" s="1">
        <v>2014</v>
      </c>
      <c r="B250" s="3"/>
      <c r="C250" s="3"/>
      <c r="D250" s="3"/>
      <c r="E250" s="4"/>
      <c r="F250" s="1"/>
    </row>
    <row r="251" spans="1:6" ht="15">
      <c r="A251" s="1">
        <v>2015</v>
      </c>
      <c r="B251" s="3"/>
      <c r="C251" s="3"/>
      <c r="D251" s="3"/>
      <c r="E251" s="4"/>
      <c r="F251" s="1"/>
    </row>
    <row r="252" spans="1:6" ht="15">
      <c r="A252" s="1">
        <v>2016</v>
      </c>
      <c r="B252" s="3"/>
      <c r="C252" s="3"/>
      <c r="D252" s="3">
        <v>153714.89</v>
      </c>
      <c r="E252" s="4"/>
      <c r="F252" s="1"/>
    </row>
    <row r="253" spans="1:6" ht="15">
      <c r="A253" s="1"/>
      <c r="B253" s="3">
        <f>SUM(B243:B251)</f>
        <v>103680</v>
      </c>
      <c r="C253" s="3">
        <f>SUM(C244:C251)</f>
        <v>112242.89</v>
      </c>
      <c r="D253" s="3">
        <f>SUM(D244:D252)</f>
        <v>153714.89</v>
      </c>
      <c r="E253" s="4"/>
      <c r="F253" s="1"/>
    </row>
    <row r="254" spans="1:6" ht="15">
      <c r="A254" s="1"/>
      <c r="B254" s="3"/>
      <c r="C254" s="3"/>
      <c r="D254" s="3"/>
      <c r="E254" s="4"/>
      <c r="F254" s="1"/>
    </row>
    <row r="255" spans="1:6" ht="15">
      <c r="A255" s="1"/>
      <c r="B255" s="3"/>
      <c r="C255" s="3"/>
      <c r="D255" s="3">
        <f>C253-D253</f>
        <v>-41472.000000000015</v>
      </c>
      <c r="E255" s="4"/>
      <c r="F255" s="1"/>
    </row>
    <row r="256" spans="1:6" ht="15">
      <c r="A256" s="1" t="s">
        <v>4</v>
      </c>
      <c r="B256" s="3"/>
      <c r="C256" s="3"/>
      <c r="D256" s="3">
        <f>B243*40%</f>
        <v>41472</v>
      </c>
      <c r="E256" s="4"/>
      <c r="F256" s="1"/>
    </row>
    <row r="257" spans="1:6" ht="15">
      <c r="A257" s="1" t="s">
        <v>6</v>
      </c>
      <c r="B257" s="2"/>
      <c r="C257" s="2"/>
      <c r="D257" s="3">
        <f>D255+D256</f>
        <v>0</v>
      </c>
      <c r="E257" s="1"/>
      <c r="F257" s="1"/>
    </row>
    <row r="260" spans="1:6" ht="15">
      <c r="A260" s="9" t="s">
        <v>85</v>
      </c>
      <c r="B260" s="9"/>
      <c r="C260" s="9"/>
      <c r="D260" s="9"/>
      <c r="E260" s="9"/>
      <c r="F260" s="9"/>
    </row>
    <row r="288" spans="1:6" ht="33" customHeight="1">
      <c r="A288" s="8" t="s">
        <v>8</v>
      </c>
      <c r="B288" s="8"/>
      <c r="C288" s="8"/>
      <c r="D288" s="8"/>
      <c r="E288" s="8"/>
      <c r="F288" s="8"/>
    </row>
    <row r="290" spans="1:6" ht="15">
      <c r="A290" s="2"/>
      <c r="B290" s="1" t="s">
        <v>1</v>
      </c>
      <c r="C290" s="1" t="s">
        <v>2</v>
      </c>
      <c r="D290" s="1" t="s">
        <v>3</v>
      </c>
      <c r="E290" s="1"/>
      <c r="F290" s="1"/>
    </row>
    <row r="291" spans="1:6" ht="45">
      <c r="A291" s="2" t="s">
        <v>0</v>
      </c>
      <c r="B291" s="3">
        <v>77115</v>
      </c>
      <c r="C291" s="3"/>
      <c r="D291" s="3"/>
      <c r="E291" s="4"/>
      <c r="F291" s="1"/>
    </row>
    <row r="292" spans="1:6" ht="15">
      <c r="A292" s="1">
        <v>2008</v>
      </c>
      <c r="B292" s="3"/>
      <c r="C292" s="3">
        <v>27418.5</v>
      </c>
      <c r="D292" s="3"/>
      <c r="E292" s="4"/>
      <c r="F292" s="1"/>
    </row>
    <row r="293" spans="1:6" ht="15">
      <c r="A293" s="1">
        <v>2009</v>
      </c>
      <c r="B293" s="3"/>
      <c r="C293" s="3">
        <v>36558</v>
      </c>
      <c r="D293" s="3"/>
      <c r="E293" s="4"/>
      <c r="F293" s="1"/>
    </row>
    <row r="294" spans="1:6" ht="15">
      <c r="A294" s="1">
        <v>2010</v>
      </c>
      <c r="B294" s="3"/>
      <c r="C294" s="3">
        <v>21906.66</v>
      </c>
      <c r="D294" s="3">
        <v>88833</v>
      </c>
      <c r="E294" s="4"/>
      <c r="F294" s="1"/>
    </row>
    <row r="295" spans="1:6" ht="15">
      <c r="A295" s="1">
        <v>2011</v>
      </c>
      <c r="B295" s="3"/>
      <c r="C295" s="3">
        <v>31221.69</v>
      </c>
      <c r="D295" s="3"/>
      <c r="E295" s="4"/>
      <c r="F295" s="1"/>
    </row>
    <row r="296" spans="1:6" ht="15">
      <c r="A296" s="1">
        <v>2012</v>
      </c>
      <c r="B296" s="3"/>
      <c r="C296" s="3">
        <v>37265.55</v>
      </c>
      <c r="D296" s="3"/>
      <c r="E296" s="4"/>
      <c r="F296" s="1"/>
    </row>
    <row r="297" spans="1:6" ht="15">
      <c r="A297" s="1">
        <v>2013</v>
      </c>
      <c r="B297" s="3"/>
      <c r="C297" s="3">
        <v>35719.29</v>
      </c>
      <c r="D297" s="3">
        <v>115360.2</v>
      </c>
      <c r="E297" s="4"/>
      <c r="F297" s="1"/>
    </row>
    <row r="298" spans="1:6" ht="15">
      <c r="A298" s="1">
        <v>2014</v>
      </c>
      <c r="B298" s="3"/>
      <c r="C298" s="3">
        <v>30386.32</v>
      </c>
      <c r="D298" s="3"/>
      <c r="E298" s="4"/>
      <c r="F298" s="1"/>
    </row>
    <row r="299" spans="1:6" ht="15">
      <c r="A299" s="1">
        <v>2015</v>
      </c>
      <c r="B299" s="3"/>
      <c r="C299" s="3">
        <v>2262.15</v>
      </c>
      <c r="D299" s="3"/>
      <c r="E299" s="4"/>
      <c r="F299" s="1"/>
    </row>
    <row r="300" spans="1:6" ht="15">
      <c r="A300" s="1">
        <v>2016</v>
      </c>
      <c r="B300" s="3"/>
      <c r="C300" s="3"/>
      <c r="D300" s="3"/>
      <c r="E300" s="4"/>
      <c r="F300" s="1"/>
    </row>
    <row r="301" spans="1:6" ht="15">
      <c r="A301" s="1"/>
      <c r="B301" s="3">
        <f>SUM(B291:B299)</f>
        <v>77115</v>
      </c>
      <c r="C301" s="3">
        <f>SUM(C292:C299)</f>
        <v>222738.16000000003</v>
      </c>
      <c r="D301" s="3">
        <f>SUM(D292:D299)</f>
        <v>204193.2</v>
      </c>
      <c r="E301" s="4"/>
      <c r="F301" s="1"/>
    </row>
    <row r="302" spans="1:6" ht="15">
      <c r="A302" s="1"/>
      <c r="B302" s="3"/>
      <c r="C302" s="3"/>
      <c r="D302" s="3"/>
      <c r="E302" s="4"/>
      <c r="F302" s="1"/>
    </row>
    <row r="303" spans="1:6" ht="15">
      <c r="A303" s="1"/>
      <c r="B303" s="3"/>
      <c r="C303" s="3"/>
      <c r="D303" s="3">
        <f>C301-D301</f>
        <v>18544.96000000002</v>
      </c>
      <c r="E303" s="4"/>
      <c r="F303" s="1"/>
    </row>
    <row r="304" spans="1:6" ht="15">
      <c r="A304" s="1" t="s">
        <v>4</v>
      </c>
      <c r="B304" s="3"/>
      <c r="C304" s="3"/>
      <c r="D304" s="3">
        <f>B291*40%</f>
        <v>30846</v>
      </c>
      <c r="E304" s="4"/>
      <c r="F304" s="1"/>
    </row>
    <row r="305" spans="1:6" ht="15">
      <c r="A305" s="1" t="s">
        <v>6</v>
      </c>
      <c r="B305" s="2"/>
      <c r="C305" s="2"/>
      <c r="D305" s="3">
        <f>D303+D304</f>
        <v>49390.96000000002</v>
      </c>
      <c r="E305" s="1"/>
      <c r="F305" s="1"/>
    </row>
    <row r="308" spans="1:6" ht="15">
      <c r="A308" s="9" t="s">
        <v>85</v>
      </c>
      <c r="B308" s="9"/>
      <c r="C308" s="9"/>
      <c r="D308" s="9"/>
      <c r="E308" s="9"/>
      <c r="F308" s="9"/>
    </row>
    <row r="331" ht="11.25" customHeight="1"/>
    <row r="332" ht="15" hidden="1"/>
    <row r="333" ht="15" hidden="1"/>
    <row r="334" ht="15" hidden="1"/>
    <row r="335" ht="15" hidden="1"/>
    <row r="336" spans="1:6" ht="36" customHeight="1">
      <c r="A336" s="8" t="s">
        <v>81</v>
      </c>
      <c r="B336" s="8"/>
      <c r="C336" s="8"/>
      <c r="D336" s="8"/>
      <c r="E336" s="8"/>
      <c r="F336" s="8"/>
    </row>
    <row r="338" spans="1:6" ht="15">
      <c r="A338" s="2"/>
      <c r="B338" s="1" t="s">
        <v>1</v>
      </c>
      <c r="C338" s="1" t="s">
        <v>2</v>
      </c>
      <c r="D338" s="1" t="s">
        <v>3</v>
      </c>
      <c r="E338" s="1"/>
      <c r="F338" s="1"/>
    </row>
    <row r="339" spans="1:6" ht="45">
      <c r="A339" s="2" t="s">
        <v>0</v>
      </c>
      <c r="B339" s="3">
        <v>117989</v>
      </c>
      <c r="C339" s="3"/>
      <c r="D339" s="3"/>
      <c r="E339" s="4"/>
      <c r="F339" s="1"/>
    </row>
    <row r="340" spans="1:6" ht="15">
      <c r="A340" s="1">
        <v>2008</v>
      </c>
      <c r="B340" s="3"/>
      <c r="C340" s="3">
        <v>43223.67</v>
      </c>
      <c r="D340" s="3"/>
      <c r="E340" s="4"/>
      <c r="F340" s="1"/>
    </row>
    <row r="341" spans="1:6" ht="15">
      <c r="A341" s="1">
        <v>2009</v>
      </c>
      <c r="B341" s="3"/>
      <c r="C341" s="3">
        <v>57631.36</v>
      </c>
      <c r="D341" s="3"/>
      <c r="E341" s="4"/>
      <c r="F341" s="1"/>
    </row>
    <row r="342" spans="1:6" ht="15">
      <c r="A342" s="1">
        <v>2010</v>
      </c>
      <c r="B342" s="3"/>
      <c r="C342" s="3">
        <v>31555.14</v>
      </c>
      <c r="D342" s="3">
        <v>143361.37</v>
      </c>
      <c r="E342" s="4"/>
      <c r="F342" s="1"/>
    </row>
    <row r="343" spans="1:6" ht="15">
      <c r="A343" s="1">
        <v>2011</v>
      </c>
      <c r="B343" s="3"/>
      <c r="C343" s="3"/>
      <c r="D343" s="3"/>
      <c r="E343" s="4"/>
      <c r="F343" s="1"/>
    </row>
    <row r="344" spans="1:6" ht="15">
      <c r="A344" s="1">
        <v>2012</v>
      </c>
      <c r="B344" s="3"/>
      <c r="C344" s="3"/>
      <c r="D344" s="3"/>
      <c r="E344" s="4"/>
      <c r="F344" s="1"/>
    </row>
    <row r="345" spans="1:6" ht="15">
      <c r="A345" s="1">
        <v>2013</v>
      </c>
      <c r="B345" s="3"/>
      <c r="C345" s="3"/>
      <c r="D345" s="3"/>
      <c r="E345" s="4"/>
      <c r="F345" s="1"/>
    </row>
    <row r="346" spans="1:6" ht="15">
      <c r="A346" s="1">
        <v>2014</v>
      </c>
      <c r="B346" s="3"/>
      <c r="C346" s="3"/>
      <c r="D346" s="3"/>
      <c r="E346" s="4"/>
      <c r="F346" s="1"/>
    </row>
    <row r="347" spans="1:6" ht="15">
      <c r="A347" s="1">
        <v>2015</v>
      </c>
      <c r="B347" s="3"/>
      <c r="C347" s="3"/>
      <c r="D347" s="3"/>
      <c r="E347" s="4"/>
      <c r="F347" s="1"/>
    </row>
    <row r="348" spans="1:6" ht="15">
      <c r="A348" s="1">
        <v>2016</v>
      </c>
      <c r="B348" s="3"/>
      <c r="C348" s="3"/>
      <c r="D348" s="3">
        <v>30800</v>
      </c>
      <c r="E348" s="4"/>
      <c r="F348" s="1"/>
    </row>
    <row r="349" spans="1:6" ht="15">
      <c r="A349" s="1"/>
      <c r="B349" s="3">
        <f>SUM(B339:B347)</f>
        <v>117989</v>
      </c>
      <c r="C349" s="3">
        <f>SUM(C340:C347)</f>
        <v>132410.16999999998</v>
      </c>
      <c r="D349" s="3">
        <f>SUM(D340:D348)</f>
        <v>174161.37</v>
      </c>
      <c r="E349" s="4"/>
      <c r="F349" s="1"/>
    </row>
    <row r="350" spans="1:6" ht="15">
      <c r="A350" s="1"/>
      <c r="B350" s="3"/>
      <c r="C350" s="3"/>
      <c r="D350" s="3"/>
      <c r="E350" s="4"/>
      <c r="F350" s="1"/>
    </row>
    <row r="351" spans="1:6" ht="15">
      <c r="A351" s="1"/>
      <c r="B351" s="3"/>
      <c r="C351" s="3"/>
      <c r="D351" s="3">
        <f>C349-D349</f>
        <v>-41751.20000000001</v>
      </c>
      <c r="E351" s="4"/>
      <c r="F351" s="1"/>
    </row>
    <row r="352" spans="1:6" ht="15">
      <c r="A352" s="1" t="s">
        <v>4</v>
      </c>
      <c r="B352" s="3"/>
      <c r="C352" s="3"/>
      <c r="D352" s="3">
        <f>B339*40%</f>
        <v>47195.600000000006</v>
      </c>
      <c r="E352" s="4"/>
      <c r="F352" s="1"/>
    </row>
    <row r="353" spans="1:6" ht="15">
      <c r="A353" s="1" t="s">
        <v>6</v>
      </c>
      <c r="B353" s="2"/>
      <c r="C353" s="2"/>
      <c r="D353" s="3">
        <f>D351+D352</f>
        <v>5444.399999999994</v>
      </c>
      <c r="E353" s="1"/>
      <c r="F353" s="1"/>
    </row>
    <row r="356" spans="1:6" ht="15">
      <c r="A356" s="9" t="s">
        <v>85</v>
      </c>
      <c r="B356" s="9"/>
      <c r="C356" s="9"/>
      <c r="D356" s="9"/>
      <c r="E356" s="9"/>
      <c r="F356" s="9"/>
    </row>
    <row r="384" spans="1:6" ht="31.5" customHeight="1">
      <c r="A384" s="8" t="s">
        <v>82</v>
      </c>
      <c r="B384" s="8"/>
      <c r="C384" s="8"/>
      <c r="D384" s="8"/>
      <c r="E384" s="8"/>
      <c r="F384" s="8"/>
    </row>
    <row r="386" spans="1:6" ht="15">
      <c r="A386" s="2"/>
      <c r="B386" s="1" t="s">
        <v>1</v>
      </c>
      <c r="C386" s="1" t="s">
        <v>2</v>
      </c>
      <c r="D386" s="1" t="s">
        <v>3</v>
      </c>
      <c r="E386" s="1"/>
      <c r="F386" s="1"/>
    </row>
    <row r="387" spans="1:6" ht="45">
      <c r="A387" s="2" t="s">
        <v>0</v>
      </c>
      <c r="B387" s="3">
        <v>135327</v>
      </c>
      <c r="C387" s="3"/>
      <c r="D387" s="3"/>
      <c r="E387" s="4"/>
      <c r="F387" s="1"/>
    </row>
    <row r="388" spans="1:6" ht="15">
      <c r="A388" s="1">
        <v>2008</v>
      </c>
      <c r="B388" s="3"/>
      <c r="C388" s="3">
        <v>45499.95</v>
      </c>
      <c r="D388" s="3"/>
      <c r="E388" s="4"/>
      <c r="F388" s="1"/>
    </row>
    <row r="389" spans="1:6" ht="15">
      <c r="A389" s="1">
        <v>2009</v>
      </c>
      <c r="B389" s="3"/>
      <c r="C389" s="3">
        <v>60666.45</v>
      </c>
      <c r="D389" s="3"/>
      <c r="E389" s="4"/>
      <c r="F389" s="1"/>
    </row>
    <row r="390" spans="1:6" ht="15">
      <c r="A390" s="1">
        <v>2010</v>
      </c>
      <c r="B390" s="3"/>
      <c r="C390" s="3">
        <v>32203.23</v>
      </c>
      <c r="D390" s="3">
        <v>33066.62</v>
      </c>
      <c r="E390" s="4"/>
      <c r="F390" s="1"/>
    </row>
    <row r="391" spans="1:6" ht="15">
      <c r="A391" s="1">
        <v>2011</v>
      </c>
      <c r="B391" s="3"/>
      <c r="C391" s="3"/>
      <c r="D391" s="3"/>
      <c r="E391" s="4"/>
      <c r="F391" s="1"/>
    </row>
    <row r="392" spans="1:6" ht="15">
      <c r="A392" s="1">
        <v>2012</v>
      </c>
      <c r="B392" s="3"/>
      <c r="C392" s="3"/>
      <c r="D392" s="3"/>
      <c r="E392" s="4"/>
      <c r="F392" s="1"/>
    </row>
    <row r="393" spans="1:6" ht="15">
      <c r="A393" s="1">
        <v>2013</v>
      </c>
      <c r="B393" s="3"/>
      <c r="C393" s="3"/>
      <c r="D393" s="3"/>
      <c r="E393" s="4"/>
      <c r="F393" s="1"/>
    </row>
    <row r="394" spans="1:6" ht="15">
      <c r="A394" s="1">
        <v>2014</v>
      </c>
      <c r="B394" s="3"/>
      <c r="C394" s="3"/>
      <c r="D394" s="3"/>
      <c r="E394" s="4"/>
      <c r="F394" s="1"/>
    </row>
    <row r="395" spans="1:6" ht="15">
      <c r="A395" s="1">
        <v>2015</v>
      </c>
      <c r="B395" s="3"/>
      <c r="C395" s="3"/>
      <c r="D395" s="3">
        <v>58675.4</v>
      </c>
      <c r="E395" s="4"/>
      <c r="F395" s="1"/>
    </row>
    <row r="396" spans="1:6" ht="15">
      <c r="A396" s="1">
        <v>2016</v>
      </c>
      <c r="B396" s="3"/>
      <c r="C396" s="3"/>
      <c r="D396" s="3">
        <v>60600</v>
      </c>
      <c r="E396" s="4"/>
      <c r="F396" s="1"/>
    </row>
    <row r="397" spans="1:6" ht="15">
      <c r="A397" s="1">
        <v>2017</v>
      </c>
      <c r="B397" s="3"/>
      <c r="C397" s="3"/>
      <c r="D397" s="3">
        <v>40158.41</v>
      </c>
      <c r="E397" s="4"/>
      <c r="F397" s="1"/>
    </row>
    <row r="398" spans="1:6" ht="15">
      <c r="A398" s="1"/>
      <c r="B398" s="3">
        <f>SUM(B387:B395)</f>
        <v>135327</v>
      </c>
      <c r="C398" s="3">
        <f>SUM(C388:C395)</f>
        <v>138369.63</v>
      </c>
      <c r="D398" s="3">
        <f>SUM(D388:D397)</f>
        <v>192500.43000000002</v>
      </c>
      <c r="E398" s="4"/>
      <c r="F398" s="1"/>
    </row>
    <row r="399" spans="1:6" ht="15">
      <c r="A399" s="1"/>
      <c r="B399" s="3"/>
      <c r="C399" s="3"/>
      <c r="D399" s="3"/>
      <c r="E399" s="4"/>
      <c r="F399" s="1"/>
    </row>
    <row r="400" spans="1:6" ht="15">
      <c r="A400" s="1"/>
      <c r="B400" s="3"/>
      <c r="C400" s="3"/>
      <c r="D400" s="3">
        <f>C398-D398</f>
        <v>-54130.80000000002</v>
      </c>
      <c r="E400" s="4"/>
      <c r="F400" s="1"/>
    </row>
    <row r="401" spans="1:6" ht="15">
      <c r="A401" s="1" t="s">
        <v>4</v>
      </c>
      <c r="B401" s="3"/>
      <c r="C401" s="3"/>
      <c r="D401" s="3">
        <f>B387*40%</f>
        <v>54130.8</v>
      </c>
      <c r="E401" s="4"/>
      <c r="F401" s="1"/>
    </row>
    <row r="402" spans="1:6" ht="15">
      <c r="A402" s="1" t="s">
        <v>6</v>
      </c>
      <c r="B402" s="2"/>
      <c r="C402" s="2"/>
      <c r="D402" s="3">
        <f>D400+D401</f>
        <v>0</v>
      </c>
      <c r="E402" s="1"/>
      <c r="F402" s="1"/>
    </row>
    <row r="405" spans="1:6" ht="15">
      <c r="A405" s="9" t="s">
        <v>85</v>
      </c>
      <c r="B405" s="9"/>
      <c r="C405" s="9"/>
      <c r="D405" s="9"/>
      <c r="E405" s="9"/>
      <c r="F405" s="9"/>
    </row>
    <row r="430" ht="11.25" customHeight="1"/>
    <row r="431" ht="15" hidden="1"/>
    <row r="432" ht="15" hidden="1"/>
    <row r="433" spans="1:6" ht="30.75" customHeight="1">
      <c r="A433" s="8" t="s">
        <v>9</v>
      </c>
      <c r="B433" s="8"/>
      <c r="C433" s="8"/>
      <c r="D433" s="8"/>
      <c r="E433" s="8"/>
      <c r="F433" s="8"/>
    </row>
    <row r="435" spans="1:6" ht="15">
      <c r="A435" s="2"/>
      <c r="B435" s="1" t="s">
        <v>1</v>
      </c>
      <c r="C435" s="1" t="s">
        <v>2</v>
      </c>
      <c r="D435" s="1" t="s">
        <v>3</v>
      </c>
      <c r="E435" s="1"/>
      <c r="F435" s="1"/>
    </row>
    <row r="436" spans="1:6" ht="45">
      <c r="A436" s="2" t="s">
        <v>0</v>
      </c>
      <c r="B436" s="3">
        <v>152519</v>
      </c>
      <c r="C436" s="3"/>
      <c r="D436" s="3"/>
      <c r="E436" s="4"/>
      <c r="F436" s="1"/>
    </row>
    <row r="437" spans="1:6" ht="15">
      <c r="A437" s="1">
        <v>2008</v>
      </c>
      <c r="B437" s="3"/>
      <c r="C437" s="3">
        <v>52474.72</v>
      </c>
      <c r="D437" s="3"/>
      <c r="E437" s="4"/>
      <c r="F437" s="1"/>
    </row>
    <row r="438" spans="1:6" ht="15">
      <c r="A438" s="1">
        <v>2009</v>
      </c>
      <c r="B438" s="3"/>
      <c r="C438" s="3">
        <v>69966.3</v>
      </c>
      <c r="D438" s="3"/>
      <c r="E438" s="4"/>
      <c r="F438" s="1"/>
    </row>
    <row r="439" spans="1:6" ht="15">
      <c r="A439" s="1">
        <v>2010</v>
      </c>
      <c r="B439" s="3"/>
      <c r="C439" s="3">
        <v>68485.98</v>
      </c>
      <c r="D439" s="3"/>
      <c r="E439" s="4"/>
      <c r="F439" s="1"/>
    </row>
    <row r="440" spans="1:6" ht="15">
      <c r="A440" s="1">
        <v>2011</v>
      </c>
      <c r="B440" s="3"/>
      <c r="C440" s="3">
        <v>74278.04</v>
      </c>
      <c r="D440" s="3">
        <v>220061.2</v>
      </c>
      <c r="E440" s="4"/>
      <c r="F440" s="1"/>
    </row>
    <row r="441" spans="1:6" ht="15">
      <c r="A441" s="1">
        <v>2012</v>
      </c>
      <c r="B441" s="3"/>
      <c r="C441" s="3">
        <v>71897.34</v>
      </c>
      <c r="D441" s="3"/>
      <c r="E441" s="4"/>
      <c r="F441" s="1"/>
    </row>
    <row r="442" spans="1:6" ht="15">
      <c r="A442" s="1">
        <v>2013</v>
      </c>
      <c r="B442" s="3"/>
      <c r="C442" s="3">
        <v>77737.7</v>
      </c>
      <c r="D442" s="3">
        <v>189030.4</v>
      </c>
      <c r="E442" s="4"/>
      <c r="F442" s="1"/>
    </row>
    <row r="443" spans="1:6" ht="15">
      <c r="A443" s="1">
        <v>2014</v>
      </c>
      <c r="B443" s="3"/>
      <c r="C443" s="3">
        <v>60688.67</v>
      </c>
      <c r="D443" s="3">
        <v>167689.3</v>
      </c>
      <c r="E443" s="4"/>
      <c r="F443" s="1"/>
    </row>
    <row r="444" spans="1:6" ht="15">
      <c r="A444" s="1">
        <v>2015</v>
      </c>
      <c r="B444" s="3"/>
      <c r="C444" s="3">
        <v>6629.53</v>
      </c>
      <c r="D444" s="3">
        <v>26150.96</v>
      </c>
      <c r="E444" s="4"/>
      <c r="F444" s="1"/>
    </row>
    <row r="445" spans="1:6" ht="15">
      <c r="A445" s="1">
        <v>2016</v>
      </c>
      <c r="B445" s="3"/>
      <c r="C445" s="3">
        <v>3011.08</v>
      </c>
      <c r="D445" s="3"/>
      <c r="E445" s="4"/>
      <c r="F445" s="1"/>
    </row>
    <row r="446" spans="1:6" ht="15">
      <c r="A446" s="1">
        <v>2017</v>
      </c>
      <c r="B446" s="3"/>
      <c r="C446" s="3">
        <v>2207.5</v>
      </c>
      <c r="D446" s="3"/>
      <c r="E446" s="4"/>
      <c r="F446" s="1"/>
    </row>
    <row r="447" spans="1:6" ht="15">
      <c r="A447" s="1"/>
      <c r="B447" s="3">
        <f>SUM(B436:B444)</f>
        <v>152519</v>
      </c>
      <c r="C447" s="3">
        <f>SUM(C437:C446)</f>
        <v>487376.86000000004</v>
      </c>
      <c r="D447" s="3">
        <f>SUM(D437:D444)</f>
        <v>602931.8599999999</v>
      </c>
      <c r="E447" s="4"/>
      <c r="F447" s="1"/>
    </row>
    <row r="448" spans="1:6" ht="15">
      <c r="A448" s="1"/>
      <c r="B448" s="3"/>
      <c r="C448" s="3"/>
      <c r="D448" s="3"/>
      <c r="E448" s="4"/>
      <c r="F448" s="1"/>
    </row>
    <row r="449" spans="1:6" ht="15">
      <c r="A449" s="1"/>
      <c r="B449" s="3"/>
      <c r="C449" s="3"/>
      <c r="D449" s="3">
        <f>C447-D447</f>
        <v>-115554.99999999983</v>
      </c>
      <c r="E449" s="4"/>
      <c r="F449" s="1"/>
    </row>
    <row r="450" spans="1:6" ht="15">
      <c r="A450" s="1" t="s">
        <v>4</v>
      </c>
      <c r="B450" s="3"/>
      <c r="C450" s="3"/>
      <c r="D450" s="3">
        <v>61007.6</v>
      </c>
      <c r="E450" s="4"/>
      <c r="F450" s="1"/>
    </row>
    <row r="451" spans="1:6" ht="15">
      <c r="A451" s="1"/>
      <c r="B451" s="2"/>
      <c r="C451" s="2"/>
      <c r="D451" s="3">
        <f>D449+D450</f>
        <v>-54547.39999999983</v>
      </c>
      <c r="E451" s="1"/>
      <c r="F451" s="1"/>
    </row>
    <row r="454" spans="1:6" ht="15">
      <c r="A454" s="9" t="s">
        <v>85</v>
      </c>
      <c r="B454" s="9"/>
      <c r="C454" s="9"/>
      <c r="D454" s="9"/>
      <c r="E454" s="9"/>
      <c r="F454" s="9"/>
    </row>
    <row r="482" spans="1:6" ht="31.5" customHeight="1">
      <c r="A482" s="8" t="s">
        <v>10</v>
      </c>
      <c r="B482" s="8"/>
      <c r="C482" s="8"/>
      <c r="D482" s="8"/>
      <c r="E482" s="8"/>
      <c r="F482" s="8"/>
    </row>
    <row r="484" spans="1:6" ht="15">
      <c r="A484" s="2"/>
      <c r="B484" s="1" t="s">
        <v>1</v>
      </c>
      <c r="C484" s="1" t="s">
        <v>2</v>
      </c>
      <c r="D484" s="1" t="s">
        <v>3</v>
      </c>
      <c r="E484" s="1"/>
      <c r="F484" s="1"/>
    </row>
    <row r="485" spans="1:6" ht="45">
      <c r="A485" s="2" t="s">
        <v>0</v>
      </c>
      <c r="B485" s="3">
        <v>131345</v>
      </c>
      <c r="C485" s="3"/>
      <c r="D485" s="3"/>
      <c r="E485" s="4"/>
      <c r="F485" s="1"/>
    </row>
    <row r="486" spans="1:6" ht="15">
      <c r="A486" s="1">
        <v>2008</v>
      </c>
      <c r="B486" s="3"/>
      <c r="C486" s="3">
        <v>27423.85</v>
      </c>
      <c r="D486" s="3">
        <v>225232.27</v>
      </c>
      <c r="E486" s="4"/>
      <c r="F486" s="1"/>
    </row>
    <row r="487" spans="1:6" ht="15">
      <c r="A487" s="1">
        <v>2009</v>
      </c>
      <c r="B487" s="3"/>
      <c r="C487" s="3">
        <v>36564.42</v>
      </c>
      <c r="D487" s="3"/>
      <c r="E487" s="4"/>
      <c r="F487" s="1"/>
    </row>
    <row r="488" spans="1:6" ht="15">
      <c r="A488" s="1">
        <v>2010</v>
      </c>
      <c r="B488" s="3"/>
      <c r="C488" s="3">
        <v>43620.54</v>
      </c>
      <c r="D488" s="3"/>
      <c r="E488" s="4"/>
      <c r="F488" s="1"/>
    </row>
    <row r="489" spans="1:6" ht="15">
      <c r="A489" s="1">
        <v>2011</v>
      </c>
      <c r="B489" s="3"/>
      <c r="C489" s="3">
        <v>63614.28</v>
      </c>
      <c r="D489" s="3"/>
      <c r="E489" s="4"/>
      <c r="F489" s="1"/>
    </row>
    <row r="490" spans="1:6" ht="15">
      <c r="A490" s="1">
        <v>2012</v>
      </c>
      <c r="B490" s="3"/>
      <c r="C490" s="3">
        <v>63401.99</v>
      </c>
      <c r="D490" s="3"/>
      <c r="E490" s="4"/>
      <c r="F490" s="1"/>
    </row>
    <row r="491" spans="1:6" ht="15">
      <c r="A491" s="1">
        <v>2013</v>
      </c>
      <c r="B491" s="3"/>
      <c r="C491" s="3">
        <v>63776.11</v>
      </c>
      <c r="D491" s="3"/>
      <c r="E491" s="4"/>
      <c r="F491" s="1"/>
    </row>
    <row r="492" spans="1:6" ht="15">
      <c r="A492" s="1">
        <v>2014</v>
      </c>
      <c r="B492" s="3"/>
      <c r="C492" s="3">
        <v>44757.13</v>
      </c>
      <c r="D492" s="3">
        <v>137841.5</v>
      </c>
      <c r="E492" s="4"/>
      <c r="F492" s="1"/>
    </row>
    <row r="493" spans="1:6" ht="15">
      <c r="A493" s="1">
        <v>2015</v>
      </c>
      <c r="B493" s="3"/>
      <c r="C493" s="3">
        <v>972.59</v>
      </c>
      <c r="D493" s="3">
        <v>111424</v>
      </c>
      <c r="E493" s="4"/>
      <c r="F493" s="1"/>
    </row>
    <row r="494" spans="1:6" ht="15">
      <c r="A494" s="1">
        <v>2016</v>
      </c>
      <c r="B494" s="3"/>
      <c r="C494" s="3">
        <f>143.88+77684.98</f>
        <v>77828.86</v>
      </c>
      <c r="D494" s="3"/>
      <c r="E494" s="4"/>
      <c r="F494" s="1"/>
    </row>
    <row r="495" spans="1:6" ht="15">
      <c r="A495" s="1"/>
      <c r="B495" s="3">
        <f>SUM(B485:B493)</f>
        <v>131345</v>
      </c>
      <c r="C495" s="3">
        <f>SUM(C486:C494)</f>
        <v>421959.77</v>
      </c>
      <c r="D495" s="3">
        <f>SUM(D486:D494)</f>
        <v>474497.77</v>
      </c>
      <c r="E495" s="4"/>
      <c r="F495" s="1"/>
    </row>
    <row r="496" spans="1:6" ht="15">
      <c r="A496" s="1"/>
      <c r="B496" s="3"/>
      <c r="C496" s="3"/>
      <c r="D496" s="3"/>
      <c r="E496" s="4"/>
      <c r="F496" s="1"/>
    </row>
    <row r="497" spans="1:6" ht="15">
      <c r="A497" s="1"/>
      <c r="B497" s="3"/>
      <c r="C497" s="3"/>
      <c r="D497" s="3">
        <f>C495-D495</f>
        <v>-52538</v>
      </c>
      <c r="E497" s="4"/>
      <c r="F497" s="1"/>
    </row>
    <row r="498" spans="1:6" ht="15">
      <c r="A498" s="1" t="s">
        <v>4</v>
      </c>
      <c r="B498" s="3"/>
      <c r="C498" s="3"/>
      <c r="D498" s="3">
        <v>52538</v>
      </c>
      <c r="E498" s="4"/>
      <c r="F498" s="1"/>
    </row>
    <row r="499" spans="1:6" ht="15">
      <c r="A499" s="1"/>
      <c r="B499" s="2"/>
      <c r="C499" s="2"/>
      <c r="D499" s="3">
        <f>D497+D498</f>
        <v>0</v>
      </c>
      <c r="E499" s="1"/>
      <c r="F499" s="1"/>
    </row>
    <row r="502" spans="1:6" ht="15">
      <c r="A502" s="9" t="s">
        <v>85</v>
      </c>
      <c r="B502" s="9"/>
      <c r="C502" s="9"/>
      <c r="D502" s="9"/>
      <c r="E502" s="9"/>
      <c r="F502" s="9"/>
    </row>
    <row r="527" ht="3" customHeight="1"/>
    <row r="528" ht="15" hidden="1"/>
    <row r="529" ht="15" hidden="1"/>
    <row r="530" spans="1:6" ht="31.5" customHeight="1">
      <c r="A530" s="8" t="s">
        <v>57</v>
      </c>
      <c r="B530" s="8"/>
      <c r="C530" s="8"/>
      <c r="D530" s="8"/>
      <c r="E530" s="8"/>
      <c r="F530" s="8"/>
    </row>
    <row r="532" spans="1:6" ht="15">
      <c r="A532" s="2"/>
      <c r="B532" s="1" t="s">
        <v>1</v>
      </c>
      <c r="C532" s="1" t="s">
        <v>2</v>
      </c>
      <c r="D532" s="1" t="s">
        <v>3</v>
      </c>
      <c r="E532" s="1"/>
      <c r="F532" s="1"/>
    </row>
    <row r="533" spans="1:6" ht="45">
      <c r="A533" s="2" t="s">
        <v>0</v>
      </c>
      <c r="B533" s="3">
        <v>47172</v>
      </c>
      <c r="C533" s="3"/>
      <c r="D533" s="3"/>
      <c r="E533" s="4"/>
      <c r="F533" s="1"/>
    </row>
    <row r="534" spans="1:6" ht="15">
      <c r="A534" s="1">
        <v>2008</v>
      </c>
      <c r="B534" s="3"/>
      <c r="C534" s="3">
        <v>16331.58</v>
      </c>
      <c r="D534" s="3"/>
      <c r="E534" s="4"/>
      <c r="F534" s="1"/>
    </row>
    <row r="535" spans="1:6" ht="15">
      <c r="A535" s="1">
        <v>2009</v>
      </c>
      <c r="B535" s="3"/>
      <c r="C535" s="3">
        <v>21775.44</v>
      </c>
      <c r="D535" s="3"/>
      <c r="E535" s="4"/>
      <c r="F535" s="1"/>
    </row>
    <row r="536" spans="1:6" ht="15">
      <c r="A536" s="1">
        <v>2010</v>
      </c>
      <c r="B536" s="3"/>
      <c r="C536" s="3">
        <v>16470.98</v>
      </c>
      <c r="D536" s="3"/>
      <c r="E536" s="4"/>
      <c r="F536" s="1"/>
    </row>
    <row r="537" spans="1:6" ht="15">
      <c r="A537" s="1">
        <v>2011</v>
      </c>
      <c r="B537" s="3"/>
      <c r="C537" s="3">
        <v>18241.44</v>
      </c>
      <c r="D537" s="3"/>
      <c r="E537" s="4"/>
      <c r="F537" s="1"/>
    </row>
    <row r="538" spans="1:6" ht="15">
      <c r="A538" s="1">
        <v>2012</v>
      </c>
      <c r="B538" s="3"/>
      <c r="C538" s="3">
        <v>14285.13</v>
      </c>
      <c r="D538" s="3">
        <v>153760.3</v>
      </c>
      <c r="E538" s="4"/>
      <c r="F538" s="1"/>
    </row>
    <row r="539" spans="1:6" ht="15">
      <c r="A539" s="1">
        <v>2013</v>
      </c>
      <c r="B539" s="3"/>
      <c r="C539" s="3">
        <v>14830.01</v>
      </c>
      <c r="D539" s="3"/>
      <c r="E539" s="4"/>
      <c r="F539" s="1"/>
    </row>
    <row r="540" spans="1:6" ht="15">
      <c r="A540" s="1">
        <v>2014</v>
      </c>
      <c r="B540" s="3"/>
      <c r="C540" s="3">
        <v>12535.92</v>
      </c>
      <c r="D540" s="3"/>
      <c r="E540" s="4"/>
      <c r="F540" s="1"/>
    </row>
    <row r="541" spans="1:6" ht="15">
      <c r="A541" s="1">
        <v>2015</v>
      </c>
      <c r="B541" s="3"/>
      <c r="C541" s="3">
        <v>1889.27</v>
      </c>
      <c r="D541" s="3"/>
      <c r="E541" s="4"/>
      <c r="F541" s="1"/>
    </row>
    <row r="542" spans="1:6" ht="15">
      <c r="A542" s="1"/>
      <c r="B542" s="3">
        <f>SUM(B533:B541)</f>
        <v>47172</v>
      </c>
      <c r="C542" s="3">
        <f>SUM(C534:C541)</f>
        <v>116359.77</v>
      </c>
      <c r="D542" s="3">
        <f>SUM(D534:D541)</f>
        <v>153760.3</v>
      </c>
      <c r="E542" s="4"/>
      <c r="F542" s="1"/>
    </row>
    <row r="543" spans="1:6" ht="15">
      <c r="A543" s="1"/>
      <c r="B543" s="3"/>
      <c r="C543" s="3"/>
      <c r="D543" s="3"/>
      <c r="E543" s="4"/>
      <c r="F543" s="1"/>
    </row>
    <row r="544" spans="1:6" ht="15">
      <c r="A544" s="1"/>
      <c r="B544" s="3"/>
      <c r="C544" s="3"/>
      <c r="D544" s="3">
        <f>C542-D542</f>
        <v>-37400.529999999984</v>
      </c>
      <c r="E544" s="4"/>
      <c r="F544" s="1"/>
    </row>
    <row r="545" spans="1:6" ht="15">
      <c r="A545" s="1" t="s">
        <v>4</v>
      </c>
      <c r="B545" s="3"/>
      <c r="C545" s="3"/>
      <c r="D545" s="3">
        <f>B533*40%</f>
        <v>18868.8</v>
      </c>
      <c r="E545" s="4"/>
      <c r="F545" s="1"/>
    </row>
    <row r="546" spans="1:6" ht="15">
      <c r="A546" s="1"/>
      <c r="B546" s="2"/>
      <c r="C546" s="2"/>
      <c r="D546" s="3">
        <f>D544+D545</f>
        <v>-18531.729999999985</v>
      </c>
      <c r="E546" s="1"/>
      <c r="F546" s="1"/>
    </row>
    <row r="549" spans="1:6" ht="15">
      <c r="A549" s="9" t="s">
        <v>85</v>
      </c>
      <c r="B549" s="9"/>
      <c r="C549" s="9"/>
      <c r="D549" s="9"/>
      <c r="E549" s="9"/>
      <c r="F549" s="9"/>
    </row>
    <row r="577" spans="1:6" ht="30.75" customHeight="1">
      <c r="A577" s="8" t="s">
        <v>11</v>
      </c>
      <c r="B577" s="8"/>
      <c r="C577" s="8"/>
      <c r="D577" s="8"/>
      <c r="E577" s="8"/>
      <c r="F577" s="8"/>
    </row>
    <row r="579" spans="1:6" ht="15">
      <c r="A579" s="2"/>
      <c r="B579" s="1" t="s">
        <v>1</v>
      </c>
      <c r="C579" s="1" t="s">
        <v>2</v>
      </c>
      <c r="D579" s="1" t="s">
        <v>3</v>
      </c>
      <c r="E579" s="1"/>
      <c r="F579" s="1"/>
    </row>
    <row r="580" spans="1:6" ht="45">
      <c r="A580" s="2" t="s">
        <v>0</v>
      </c>
      <c r="B580" s="3">
        <v>164326</v>
      </c>
      <c r="C580" s="3"/>
      <c r="D580" s="3"/>
      <c r="E580" s="4"/>
      <c r="F580" s="1"/>
    </row>
    <row r="581" spans="1:6" ht="15">
      <c r="A581" s="1">
        <v>2008</v>
      </c>
      <c r="B581" s="3"/>
      <c r="C581" s="3">
        <v>55565.64</v>
      </c>
      <c r="D581" s="3"/>
      <c r="E581" s="4"/>
      <c r="F581" s="1"/>
    </row>
    <row r="582" spans="1:6" ht="15">
      <c r="A582" s="1">
        <v>2009</v>
      </c>
      <c r="B582" s="3"/>
      <c r="C582" s="3">
        <v>74087.52</v>
      </c>
      <c r="D582" s="3">
        <v>112440.62</v>
      </c>
      <c r="E582" s="4"/>
      <c r="F582" s="1"/>
    </row>
    <row r="583" spans="1:6" ht="15">
      <c r="A583" s="1">
        <v>2010</v>
      </c>
      <c r="B583" s="3"/>
      <c r="C583" s="3">
        <v>33994.99</v>
      </c>
      <c r="D583" s="3">
        <v>47220.89</v>
      </c>
      <c r="E583" s="4"/>
      <c r="F583" s="1"/>
    </row>
    <row r="584" spans="1:6" ht="15">
      <c r="A584" s="1">
        <v>2011</v>
      </c>
      <c r="B584" s="3"/>
      <c r="C584" s="3"/>
      <c r="D584" s="3"/>
      <c r="E584" s="4"/>
      <c r="F584" s="1"/>
    </row>
    <row r="585" spans="1:6" ht="15">
      <c r="A585" s="1">
        <v>2012</v>
      </c>
      <c r="B585" s="3"/>
      <c r="C585" s="3"/>
      <c r="D585" s="3"/>
      <c r="E585" s="4"/>
      <c r="F585" s="1"/>
    </row>
    <row r="586" spans="1:6" ht="15">
      <c r="A586" s="1">
        <v>2013</v>
      </c>
      <c r="B586" s="3"/>
      <c r="C586" s="3"/>
      <c r="D586" s="3"/>
      <c r="E586" s="4"/>
      <c r="F586" s="1"/>
    </row>
    <row r="587" spans="1:6" ht="15">
      <c r="A587" s="1">
        <v>2014</v>
      </c>
      <c r="B587" s="3"/>
      <c r="C587" s="3"/>
      <c r="D587" s="3"/>
      <c r="E587" s="4"/>
      <c r="F587" s="1"/>
    </row>
    <row r="588" spans="1:6" ht="15">
      <c r="A588" s="1">
        <v>2015</v>
      </c>
      <c r="B588" s="3"/>
      <c r="C588" s="3"/>
      <c r="D588" s="3">
        <v>136803</v>
      </c>
      <c r="E588" s="4"/>
      <c r="F588" s="1"/>
    </row>
    <row r="589" spans="1:6" ht="15">
      <c r="A589" s="1">
        <v>2016</v>
      </c>
      <c r="B589" s="3"/>
      <c r="C589" s="3">
        <v>67085.96</v>
      </c>
      <c r="D589" s="3"/>
      <c r="E589" s="4"/>
      <c r="F589" s="1"/>
    </row>
    <row r="590" spans="1:6" ht="15">
      <c r="A590" s="1"/>
      <c r="B590" s="3">
        <f>SUM(B580:B588)</f>
        <v>164326</v>
      </c>
      <c r="C590" s="3">
        <f>SUM(C581:C589)</f>
        <v>230734.11</v>
      </c>
      <c r="D590" s="3">
        <f>SUM(D581:D588)</f>
        <v>296464.51</v>
      </c>
      <c r="E590" s="4"/>
      <c r="F590" s="1"/>
    </row>
    <row r="591" spans="1:6" ht="15">
      <c r="A591" s="1"/>
      <c r="B591" s="3"/>
      <c r="C591" s="3"/>
      <c r="D591" s="3"/>
      <c r="E591" s="4"/>
      <c r="F591" s="1"/>
    </row>
    <row r="592" spans="1:6" ht="15">
      <c r="A592" s="1"/>
      <c r="B592" s="3"/>
      <c r="C592" s="3"/>
      <c r="D592" s="3">
        <f>C590-D590</f>
        <v>-65730.40000000002</v>
      </c>
      <c r="E592" s="4"/>
      <c r="F592" s="1"/>
    </row>
    <row r="593" spans="1:6" ht="15">
      <c r="A593" s="1" t="s">
        <v>4</v>
      </c>
      <c r="B593" s="3"/>
      <c r="C593" s="3"/>
      <c r="D593" s="3">
        <f>B580*40%</f>
        <v>65730.40000000001</v>
      </c>
      <c r="E593" s="4"/>
      <c r="F593" s="1"/>
    </row>
    <row r="594" spans="1:6" ht="15">
      <c r="A594" s="1"/>
      <c r="B594" s="2"/>
      <c r="C594" s="2"/>
      <c r="D594" s="3">
        <f>D592+D593</f>
        <v>0</v>
      </c>
      <c r="E594" s="1"/>
      <c r="F594" s="1"/>
    </row>
    <row r="597" spans="1:6" ht="15">
      <c r="A597" s="9" t="s">
        <v>85</v>
      </c>
      <c r="B597" s="9"/>
      <c r="C597" s="9"/>
      <c r="D597" s="9"/>
      <c r="E597" s="9"/>
      <c r="F597" s="9"/>
    </row>
    <row r="625" spans="1:6" ht="30.75" customHeight="1">
      <c r="A625" s="8" t="s">
        <v>12</v>
      </c>
      <c r="B625" s="8"/>
      <c r="C625" s="8"/>
      <c r="D625" s="8"/>
      <c r="E625" s="8"/>
      <c r="F625" s="8"/>
    </row>
    <row r="627" spans="1:6" ht="15">
      <c r="A627" s="2"/>
      <c r="B627" s="1" t="s">
        <v>1</v>
      </c>
      <c r="C627" s="1" t="s">
        <v>2</v>
      </c>
      <c r="D627" s="1" t="s">
        <v>3</v>
      </c>
      <c r="E627" s="1"/>
      <c r="F627" s="1"/>
    </row>
    <row r="628" spans="1:6" ht="30">
      <c r="A628" s="2" t="s">
        <v>58</v>
      </c>
      <c r="B628" s="3">
        <v>-437527</v>
      </c>
      <c r="C628" s="3"/>
      <c r="D628" s="3"/>
      <c r="E628" s="4"/>
      <c r="F628" s="1"/>
    </row>
    <row r="629" spans="1:6" ht="15">
      <c r="A629" s="1">
        <v>2008</v>
      </c>
      <c r="B629" s="3"/>
      <c r="C629" s="3">
        <v>44794.35</v>
      </c>
      <c r="D629" s="3"/>
      <c r="E629" s="4"/>
      <c r="F629" s="1"/>
    </row>
    <row r="630" spans="1:6" ht="15">
      <c r="A630" s="1">
        <v>2009</v>
      </c>
      <c r="B630" s="3"/>
      <c r="C630" s="3">
        <v>59725.8</v>
      </c>
      <c r="D630" s="3"/>
      <c r="E630" s="4"/>
      <c r="F630" s="1"/>
    </row>
    <row r="631" spans="1:6" ht="15">
      <c r="A631" s="1">
        <v>2010</v>
      </c>
      <c r="B631" s="3"/>
      <c r="C631" s="3">
        <v>44738.94</v>
      </c>
      <c r="D631" s="3"/>
      <c r="E631" s="4"/>
      <c r="F631" s="1"/>
    </row>
    <row r="632" spans="1:6" ht="15">
      <c r="A632" s="1">
        <v>2011</v>
      </c>
      <c r="B632" s="3"/>
      <c r="C632" s="3">
        <v>47067.07</v>
      </c>
      <c r="D632" s="3"/>
      <c r="E632" s="4"/>
      <c r="F632" s="1"/>
    </row>
    <row r="633" spans="1:6" ht="15">
      <c r="A633" s="1">
        <v>2012</v>
      </c>
      <c r="B633" s="3"/>
      <c r="C633" s="3">
        <v>48709.32</v>
      </c>
      <c r="D633" s="3"/>
      <c r="E633" s="4"/>
      <c r="F633" s="1"/>
    </row>
    <row r="634" spans="1:6" ht="15">
      <c r="A634" s="1">
        <v>2013</v>
      </c>
      <c r="B634" s="3"/>
      <c r="C634" s="3">
        <v>47261.54</v>
      </c>
      <c r="D634" s="3"/>
      <c r="E634" s="4"/>
      <c r="F634" s="1"/>
    </row>
    <row r="635" spans="1:6" ht="15">
      <c r="A635" s="1">
        <v>2014</v>
      </c>
      <c r="B635" s="3"/>
      <c r="C635" s="3">
        <v>41268.56</v>
      </c>
      <c r="D635" s="3"/>
      <c r="E635" s="4"/>
      <c r="F635" s="1"/>
    </row>
    <row r="636" spans="1:6" ht="15">
      <c r="A636" s="1">
        <v>2015</v>
      </c>
      <c r="B636" s="3"/>
      <c r="C636" s="3">
        <v>1059.56</v>
      </c>
      <c r="D636" s="3"/>
      <c r="E636" s="4"/>
      <c r="F636" s="1"/>
    </row>
    <row r="637" spans="1:6" ht="15">
      <c r="A637" s="1"/>
      <c r="B637" s="3">
        <f>SUM(B628:B636)</f>
        <v>-437527</v>
      </c>
      <c r="C637" s="3">
        <f>SUM(C629:C636)</f>
        <v>334625.14</v>
      </c>
      <c r="D637" s="3">
        <f>SUM(D629:D636)</f>
        <v>0</v>
      </c>
      <c r="E637" s="4"/>
      <c r="F637" s="1"/>
    </row>
    <row r="638" spans="1:6" ht="15">
      <c r="A638" s="1"/>
      <c r="B638" s="3"/>
      <c r="C638" s="3"/>
      <c r="D638" s="3"/>
      <c r="E638" s="4"/>
      <c r="F638" s="1"/>
    </row>
    <row r="639" spans="1:6" ht="15">
      <c r="A639" s="1"/>
      <c r="B639" s="3"/>
      <c r="C639" s="3"/>
      <c r="D639" s="3">
        <f>C637-D637</f>
        <v>334625.14</v>
      </c>
      <c r="E639" s="4"/>
      <c r="F639" s="1"/>
    </row>
    <row r="640" spans="1:6" ht="15">
      <c r="A640" s="1" t="s">
        <v>4</v>
      </c>
      <c r="B640" s="3"/>
      <c r="C640" s="3"/>
      <c r="D640" s="3"/>
      <c r="E640" s="4"/>
      <c r="F640" s="1"/>
    </row>
    <row r="641" spans="1:6" ht="15">
      <c r="A641" s="1" t="s">
        <v>6</v>
      </c>
      <c r="B641" s="2"/>
      <c r="C641" s="2"/>
      <c r="D641" s="3">
        <f>B637+C637</f>
        <v>-102901.85999999999</v>
      </c>
      <c r="E641" s="1"/>
      <c r="F641" s="1"/>
    </row>
    <row r="644" spans="1:6" ht="15">
      <c r="A644" s="9" t="s">
        <v>85</v>
      </c>
      <c r="B644" s="9"/>
      <c r="C644" s="9"/>
      <c r="D644" s="9"/>
      <c r="E644" s="9"/>
      <c r="F644" s="9"/>
    </row>
    <row r="672" spans="1:6" ht="32.25" customHeight="1">
      <c r="A672" s="8" t="s">
        <v>13</v>
      </c>
      <c r="B672" s="8"/>
      <c r="C672" s="8"/>
      <c r="D672" s="8"/>
      <c r="E672" s="8"/>
      <c r="F672" s="8"/>
    </row>
    <row r="674" spans="1:6" ht="15">
      <c r="A674" s="2"/>
      <c r="B674" s="1" t="s">
        <v>1</v>
      </c>
      <c r="C674" s="1" t="s">
        <v>2</v>
      </c>
      <c r="D674" s="1" t="s">
        <v>3</v>
      </c>
      <c r="E674" s="1"/>
      <c r="F674" s="1"/>
    </row>
    <row r="675" spans="1:6" ht="45">
      <c r="A675" s="2" t="s">
        <v>0</v>
      </c>
      <c r="B675" s="3">
        <v>92415</v>
      </c>
      <c r="C675" s="3"/>
      <c r="D675" s="3"/>
      <c r="E675" s="4"/>
      <c r="F675" s="1"/>
    </row>
    <row r="676" spans="1:6" ht="15">
      <c r="A676" s="1">
        <v>2008</v>
      </c>
      <c r="B676" s="3"/>
      <c r="C676" s="3">
        <v>32031.09</v>
      </c>
      <c r="D676" s="3"/>
      <c r="E676" s="4"/>
      <c r="F676" s="1"/>
    </row>
    <row r="677" spans="1:6" ht="15">
      <c r="A677" s="1">
        <v>2009</v>
      </c>
      <c r="B677" s="3"/>
      <c r="C677" s="3">
        <v>42708.12</v>
      </c>
      <c r="D677" s="3"/>
      <c r="E677" s="4"/>
      <c r="F677" s="1"/>
    </row>
    <row r="678" spans="1:6" ht="15">
      <c r="A678" s="1">
        <v>2010</v>
      </c>
      <c r="B678" s="3"/>
      <c r="C678" s="3">
        <v>32585.96</v>
      </c>
      <c r="D678" s="3"/>
      <c r="E678" s="4"/>
      <c r="F678" s="1"/>
    </row>
    <row r="679" spans="1:6" ht="15">
      <c r="A679" s="1">
        <v>2011</v>
      </c>
      <c r="B679" s="3"/>
      <c r="C679" s="3">
        <v>33149.69</v>
      </c>
      <c r="D679" s="3"/>
      <c r="E679" s="4"/>
      <c r="F679" s="1"/>
    </row>
    <row r="680" spans="1:6" ht="15">
      <c r="A680" s="1">
        <v>2012</v>
      </c>
      <c r="B680" s="3"/>
      <c r="C680" s="3">
        <v>31099.62</v>
      </c>
      <c r="D680" s="3"/>
      <c r="E680" s="4"/>
      <c r="F680" s="1"/>
    </row>
    <row r="681" spans="1:6" ht="15">
      <c r="A681" s="1">
        <v>2013</v>
      </c>
      <c r="B681" s="3"/>
      <c r="C681" s="3">
        <v>31014.07</v>
      </c>
      <c r="D681" s="3">
        <v>188086.2</v>
      </c>
      <c r="E681" s="4"/>
      <c r="F681" s="1"/>
    </row>
    <row r="682" spans="1:6" ht="15">
      <c r="A682" s="1">
        <v>2014</v>
      </c>
      <c r="B682" s="3"/>
      <c r="C682" s="3">
        <v>27655.14</v>
      </c>
      <c r="D682" s="3"/>
      <c r="E682" s="4"/>
      <c r="F682" s="1"/>
    </row>
    <row r="683" spans="1:6" ht="15">
      <c r="A683" s="1">
        <v>2015</v>
      </c>
      <c r="B683" s="3"/>
      <c r="C683" s="3">
        <v>494.27</v>
      </c>
      <c r="D683" s="3"/>
      <c r="E683" s="4"/>
      <c r="F683" s="1"/>
    </row>
    <row r="684" spans="1:6" ht="15">
      <c r="A684" s="1">
        <v>2016</v>
      </c>
      <c r="B684" s="3"/>
      <c r="C684" s="3"/>
      <c r="D684" s="3">
        <v>79617.76</v>
      </c>
      <c r="E684" s="4"/>
      <c r="F684" s="1"/>
    </row>
    <row r="685" spans="1:6" ht="15">
      <c r="A685" s="1"/>
      <c r="B685" s="3">
        <f>SUM(B675:B683)</f>
        <v>92415</v>
      </c>
      <c r="C685" s="3">
        <f>SUM(C676:C683)</f>
        <v>230737.96</v>
      </c>
      <c r="D685" s="3">
        <f>SUM(D676:D684)</f>
        <v>267703.96</v>
      </c>
      <c r="E685" s="4"/>
      <c r="F685" s="1"/>
    </row>
    <row r="686" spans="1:6" ht="15">
      <c r="A686" s="1"/>
      <c r="B686" s="3"/>
      <c r="C686" s="3"/>
      <c r="D686" s="3"/>
      <c r="E686" s="4"/>
      <c r="F686" s="1"/>
    </row>
    <row r="687" spans="1:6" ht="15">
      <c r="A687" s="1"/>
      <c r="B687" s="3"/>
      <c r="C687" s="3"/>
      <c r="D687" s="3">
        <f>C685-D685</f>
        <v>-36966.00000000003</v>
      </c>
      <c r="E687" s="4"/>
      <c r="F687" s="1"/>
    </row>
    <row r="688" spans="1:6" ht="15">
      <c r="A688" s="1" t="s">
        <v>4</v>
      </c>
      <c r="B688" s="3"/>
      <c r="C688" s="3"/>
      <c r="D688" s="3">
        <f>B675*40%</f>
        <v>36966</v>
      </c>
      <c r="E688" s="4"/>
      <c r="F688" s="1"/>
    </row>
    <row r="689" spans="1:6" ht="15">
      <c r="A689" s="1"/>
      <c r="B689" s="2"/>
      <c r="C689" s="2"/>
      <c r="D689" s="3">
        <f>D687+D688</f>
        <v>0</v>
      </c>
      <c r="E689" s="1"/>
      <c r="F689" s="1"/>
    </row>
    <row r="692" spans="1:6" ht="15">
      <c r="A692" s="9" t="s">
        <v>85</v>
      </c>
      <c r="B692" s="9"/>
      <c r="C692" s="9"/>
      <c r="D692" s="9"/>
      <c r="E692" s="9"/>
      <c r="F692" s="9"/>
    </row>
    <row r="720" spans="1:6" ht="30.75" customHeight="1">
      <c r="A720" s="8" t="s">
        <v>14</v>
      </c>
      <c r="B720" s="8"/>
      <c r="C720" s="8"/>
      <c r="D720" s="8"/>
      <c r="E720" s="8"/>
      <c r="F720" s="8"/>
    </row>
    <row r="722" spans="1:6" ht="15">
      <c r="A722" s="2"/>
      <c r="B722" s="1" t="s">
        <v>1</v>
      </c>
      <c r="C722" s="1" t="s">
        <v>2</v>
      </c>
      <c r="D722" s="1" t="s">
        <v>3</v>
      </c>
      <c r="E722" s="1"/>
      <c r="F722" s="1"/>
    </row>
    <row r="723" spans="1:6" ht="45">
      <c r="A723" s="2" t="s">
        <v>0</v>
      </c>
      <c r="B723" s="3">
        <v>130576</v>
      </c>
      <c r="C723" s="3"/>
      <c r="D723" s="3"/>
      <c r="E723" s="4"/>
      <c r="F723" s="1"/>
    </row>
    <row r="724" spans="1:6" ht="15">
      <c r="A724" s="1">
        <v>2008</v>
      </c>
      <c r="B724" s="3"/>
      <c r="C724" s="3">
        <v>48168.12</v>
      </c>
      <c r="D724" s="3"/>
      <c r="E724" s="4"/>
      <c r="F724" s="1"/>
    </row>
    <row r="725" spans="1:6" ht="15">
      <c r="A725" s="1">
        <v>2009</v>
      </c>
      <c r="B725" s="3"/>
      <c r="C725" s="3">
        <v>56815.48</v>
      </c>
      <c r="D725" s="3"/>
      <c r="E725" s="4"/>
      <c r="F725" s="1"/>
    </row>
    <row r="726" spans="1:6" ht="15">
      <c r="A726" s="1">
        <v>2010</v>
      </c>
      <c r="B726" s="3"/>
      <c r="C726" s="3">
        <v>33788.76</v>
      </c>
      <c r="D726" s="3"/>
      <c r="E726" s="4"/>
      <c r="F726" s="1"/>
    </row>
    <row r="727" spans="1:6" ht="15">
      <c r="A727" s="1">
        <v>2011</v>
      </c>
      <c r="B727" s="3"/>
      <c r="C727" s="3">
        <v>0</v>
      </c>
      <c r="D727" s="3"/>
      <c r="E727" s="4"/>
      <c r="F727" s="1"/>
    </row>
    <row r="728" spans="1:6" ht="15">
      <c r="A728" s="1">
        <v>2012</v>
      </c>
      <c r="B728" s="3"/>
      <c r="C728" s="3">
        <v>41288.05</v>
      </c>
      <c r="D728" s="3">
        <v>90034</v>
      </c>
      <c r="E728" s="4"/>
      <c r="F728" s="1"/>
    </row>
    <row r="729" spans="1:6" ht="15">
      <c r="A729" s="1">
        <v>2013</v>
      </c>
      <c r="B729" s="3"/>
      <c r="C729" s="3">
        <v>42294.65</v>
      </c>
      <c r="D729" s="3">
        <v>134329.6</v>
      </c>
      <c r="E729" s="4"/>
      <c r="F729" s="1"/>
    </row>
    <row r="730" spans="1:6" ht="15">
      <c r="A730" s="1">
        <v>2014</v>
      </c>
      <c r="B730" s="3"/>
      <c r="C730" s="3">
        <v>36860.2</v>
      </c>
      <c r="D730" s="3"/>
      <c r="E730" s="4"/>
      <c r="F730" s="1"/>
    </row>
    <row r="731" spans="1:6" ht="15">
      <c r="A731" s="1">
        <v>2015</v>
      </c>
      <c r="B731" s="3"/>
      <c r="C731" s="3">
        <v>408.4</v>
      </c>
      <c r="D731" s="3"/>
      <c r="E731" s="4"/>
      <c r="F731" s="1"/>
    </row>
    <row r="732" spans="1:6" ht="15">
      <c r="A732" s="1">
        <v>2016</v>
      </c>
      <c r="B732" s="3"/>
      <c r="C732" s="3">
        <v>1482.79</v>
      </c>
      <c r="D732" s="3">
        <v>90826.44</v>
      </c>
      <c r="E732" s="4"/>
      <c r="F732" s="1"/>
    </row>
    <row r="733" spans="1:6" ht="15">
      <c r="A733" s="1"/>
      <c r="B733" s="3">
        <f>SUM(B723:B731)</f>
        <v>130576</v>
      </c>
      <c r="C733" s="3">
        <f>SUM(C724:C732)</f>
        <v>261106.45</v>
      </c>
      <c r="D733" s="3">
        <f>SUM(D723:D732)</f>
        <v>315190.04000000004</v>
      </c>
      <c r="E733" s="4"/>
      <c r="F733" s="1"/>
    </row>
    <row r="734" spans="1:6" ht="15">
      <c r="A734" s="1"/>
      <c r="B734" s="3"/>
      <c r="C734" s="3"/>
      <c r="D734" s="3"/>
      <c r="E734" s="4"/>
      <c r="F734" s="1"/>
    </row>
    <row r="735" spans="1:6" ht="15">
      <c r="A735" s="1"/>
      <c r="B735" s="3"/>
      <c r="C735" s="3"/>
      <c r="D735" s="3">
        <f>C733-D733</f>
        <v>-54083.590000000026</v>
      </c>
      <c r="E735" s="4"/>
      <c r="F735" s="1"/>
    </row>
    <row r="736" spans="1:6" ht="15">
      <c r="A736" s="1" t="s">
        <v>4</v>
      </c>
      <c r="B736" s="3"/>
      <c r="C736" s="3"/>
      <c r="D736" s="3">
        <f>B723*40%</f>
        <v>52230.4</v>
      </c>
      <c r="E736" s="4"/>
      <c r="F736" s="1"/>
    </row>
    <row r="737" spans="1:6" ht="15">
      <c r="A737" s="1"/>
      <c r="B737" s="2"/>
      <c r="C737" s="2"/>
      <c r="D737" s="3">
        <f>D735+D736</f>
        <v>-1853.1900000000242</v>
      </c>
      <c r="E737" s="1"/>
      <c r="F737" s="1"/>
    </row>
    <row r="740" spans="1:6" ht="15">
      <c r="A740" s="9" t="s">
        <v>85</v>
      </c>
      <c r="B740" s="9"/>
      <c r="C740" s="9"/>
      <c r="D740" s="9"/>
      <c r="E740" s="9"/>
      <c r="F740" s="9"/>
    </row>
    <row r="768" spans="1:6" ht="31.5" customHeight="1">
      <c r="A768" s="8" t="s">
        <v>15</v>
      </c>
      <c r="B768" s="8"/>
      <c r="C768" s="8"/>
      <c r="D768" s="8"/>
      <c r="E768" s="8"/>
      <c r="F768" s="8"/>
    </row>
    <row r="770" spans="1:6" ht="15">
      <c r="A770" s="2"/>
      <c r="B770" s="1" t="s">
        <v>1</v>
      </c>
      <c r="C770" s="1" t="s">
        <v>2</v>
      </c>
      <c r="D770" s="1" t="s">
        <v>3</v>
      </c>
      <c r="E770" s="1"/>
      <c r="F770" s="1"/>
    </row>
    <row r="771" spans="1:6" ht="30">
      <c r="A771" s="2" t="s">
        <v>58</v>
      </c>
      <c r="B771" s="3">
        <v>-78471</v>
      </c>
      <c r="C771" s="3"/>
      <c r="D771" s="3"/>
      <c r="E771" s="4"/>
      <c r="F771" s="1"/>
    </row>
    <row r="772" spans="1:6" ht="15">
      <c r="A772" s="1">
        <v>2008</v>
      </c>
      <c r="B772" s="3"/>
      <c r="C772" s="3">
        <v>37476</v>
      </c>
      <c r="D772" s="3"/>
      <c r="E772" s="4"/>
      <c r="F772" s="1"/>
    </row>
    <row r="773" spans="1:6" ht="15">
      <c r="A773" s="1">
        <v>2009</v>
      </c>
      <c r="B773" s="3"/>
      <c r="C773" s="3">
        <v>46968.02</v>
      </c>
      <c r="D773" s="3"/>
      <c r="E773" s="4"/>
      <c r="F773" s="1"/>
    </row>
    <row r="774" spans="1:6" ht="15">
      <c r="A774" s="1">
        <v>2010</v>
      </c>
      <c r="B774" s="3"/>
      <c r="C774" s="3">
        <v>28267.98</v>
      </c>
      <c r="D774" s="3"/>
      <c r="E774" s="4"/>
      <c r="F774" s="1"/>
    </row>
    <row r="775" spans="1:6" ht="15">
      <c r="A775" s="1">
        <v>2011</v>
      </c>
      <c r="B775" s="3"/>
      <c r="C775" s="3"/>
      <c r="D775" s="3"/>
      <c r="E775" s="4"/>
      <c r="F775" s="1"/>
    </row>
    <row r="776" spans="1:6" ht="15">
      <c r="A776" s="1">
        <v>2012</v>
      </c>
      <c r="B776" s="3"/>
      <c r="C776" s="3"/>
      <c r="D776" s="3"/>
      <c r="E776" s="4"/>
      <c r="F776" s="1"/>
    </row>
    <row r="777" spans="1:6" ht="15">
      <c r="A777" s="1">
        <v>2013</v>
      </c>
      <c r="B777" s="3"/>
      <c r="C777" s="3"/>
      <c r="D777" s="3"/>
      <c r="E777" s="4"/>
      <c r="F777" s="1"/>
    </row>
    <row r="778" spans="1:6" ht="15">
      <c r="A778" s="1">
        <v>2014</v>
      </c>
      <c r="B778" s="3"/>
      <c r="C778" s="3"/>
      <c r="D778" s="3"/>
      <c r="E778" s="4"/>
      <c r="F778" s="1"/>
    </row>
    <row r="779" spans="1:6" ht="15">
      <c r="A779" s="1">
        <v>2015</v>
      </c>
      <c r="B779" s="3"/>
      <c r="C779" s="3"/>
      <c r="D779" s="3"/>
      <c r="E779" s="4"/>
      <c r="F779" s="1"/>
    </row>
    <row r="780" spans="1:6" ht="15">
      <c r="A780" s="1">
        <v>2016</v>
      </c>
      <c r="B780" s="3"/>
      <c r="C780" s="3"/>
      <c r="D780" s="3">
        <v>34241</v>
      </c>
      <c r="E780" s="4"/>
      <c r="F780" s="1"/>
    </row>
    <row r="781" spans="1:6" ht="15">
      <c r="A781" s="1"/>
      <c r="B781" s="3">
        <f>SUM(B771:B779)</f>
        <v>-78471</v>
      </c>
      <c r="C781" s="3">
        <f>SUM(C772:C779)</f>
        <v>112711.99999999999</v>
      </c>
      <c r="D781" s="3">
        <f>D780</f>
        <v>34241</v>
      </c>
      <c r="E781" s="4"/>
      <c r="F781" s="1"/>
    </row>
    <row r="782" spans="1:6" ht="15">
      <c r="A782" s="1"/>
      <c r="B782" s="3"/>
      <c r="C782" s="3"/>
      <c r="D782" s="3"/>
      <c r="E782" s="4"/>
      <c r="F782" s="1"/>
    </row>
    <row r="783" spans="1:6" ht="15">
      <c r="A783" s="1"/>
      <c r="B783" s="3"/>
      <c r="C783" s="3"/>
      <c r="D783" s="3">
        <f>C781-D781</f>
        <v>78470.99999999999</v>
      </c>
      <c r="E783" s="4"/>
      <c r="F783" s="1"/>
    </row>
    <row r="784" spans="1:6" ht="15">
      <c r="A784" s="1" t="s">
        <v>4</v>
      </c>
      <c r="B784" s="3"/>
      <c r="C784" s="3"/>
      <c r="D784" s="3"/>
      <c r="E784" s="4"/>
      <c r="F784" s="1"/>
    </row>
    <row r="785" spans="1:6" ht="15">
      <c r="A785" s="1"/>
      <c r="B785" s="2"/>
      <c r="C785" s="2"/>
      <c r="D785" s="3">
        <f>D783+B781</f>
        <v>0</v>
      </c>
      <c r="E785" s="1"/>
      <c r="F785" s="1"/>
    </row>
    <row r="788" spans="1:6" ht="15">
      <c r="A788" s="9" t="s">
        <v>85</v>
      </c>
      <c r="B788" s="9"/>
      <c r="C788" s="9"/>
      <c r="D788" s="9"/>
      <c r="E788" s="9"/>
      <c r="F788" s="9"/>
    </row>
    <row r="816" spans="1:6" ht="33.75" customHeight="1">
      <c r="A816" s="8" t="s">
        <v>16</v>
      </c>
      <c r="B816" s="8"/>
      <c r="C816" s="8"/>
      <c r="D816" s="8"/>
      <c r="E816" s="8"/>
      <c r="F816" s="8"/>
    </row>
    <row r="818" spans="1:6" ht="15">
      <c r="A818" s="2"/>
      <c r="B818" s="1" t="s">
        <v>1</v>
      </c>
      <c r="C818" s="1" t="s">
        <v>2</v>
      </c>
      <c r="D818" s="1" t="s">
        <v>3</v>
      </c>
      <c r="E818" s="1"/>
      <c r="F818" s="1"/>
    </row>
    <row r="819" spans="1:6" ht="45">
      <c r="A819" s="2" t="s">
        <v>0</v>
      </c>
      <c r="B819" s="3">
        <v>130019</v>
      </c>
      <c r="C819" s="3"/>
      <c r="D819" s="3"/>
      <c r="E819" s="4"/>
      <c r="F819" s="1"/>
    </row>
    <row r="820" spans="1:6" ht="15">
      <c r="A820" s="1">
        <v>2008</v>
      </c>
      <c r="B820" s="3"/>
      <c r="C820" s="3">
        <v>20615.14</v>
      </c>
      <c r="D820" s="3"/>
      <c r="E820" s="4"/>
      <c r="F820" s="1"/>
    </row>
    <row r="821" spans="1:6" ht="15">
      <c r="A821" s="1">
        <v>2009</v>
      </c>
      <c r="B821" s="3"/>
      <c r="C821" s="3">
        <v>27486.86</v>
      </c>
      <c r="D821" s="3">
        <v>57820</v>
      </c>
      <c r="E821" s="4"/>
      <c r="F821" s="1"/>
    </row>
    <row r="822" spans="1:6" ht="15">
      <c r="A822" s="1">
        <v>2010</v>
      </c>
      <c r="B822" s="3"/>
      <c r="C822" s="3">
        <v>33365.01</v>
      </c>
      <c r="D822" s="3"/>
      <c r="E822" s="4"/>
      <c r="F822" s="1"/>
    </row>
    <row r="823" spans="1:6" ht="15">
      <c r="A823" s="1">
        <v>2011</v>
      </c>
      <c r="B823" s="3"/>
      <c r="C823" s="3">
        <v>0</v>
      </c>
      <c r="D823" s="3"/>
      <c r="E823" s="4"/>
      <c r="F823" s="1"/>
    </row>
    <row r="824" spans="1:6" ht="15">
      <c r="A824" s="1">
        <v>2012</v>
      </c>
      <c r="B824" s="3"/>
      <c r="C824" s="3">
        <v>0</v>
      </c>
      <c r="D824" s="3"/>
      <c r="E824" s="4"/>
      <c r="F824" s="1"/>
    </row>
    <row r="825" spans="1:6" ht="15">
      <c r="A825" s="1">
        <v>2013</v>
      </c>
      <c r="B825" s="3"/>
      <c r="C825" s="3">
        <v>43908</v>
      </c>
      <c r="D825" s="3">
        <v>81319.5</v>
      </c>
      <c r="E825" s="4"/>
      <c r="F825" s="1"/>
    </row>
    <row r="826" spans="1:6" ht="15">
      <c r="A826" s="1">
        <v>2014</v>
      </c>
      <c r="B826" s="3"/>
      <c r="C826" s="3">
        <v>51466.86</v>
      </c>
      <c r="D826" s="3"/>
      <c r="E826" s="4"/>
      <c r="F826" s="1"/>
    </row>
    <row r="827" spans="1:6" ht="15">
      <c r="A827" s="1">
        <v>2015</v>
      </c>
      <c r="B827" s="3"/>
      <c r="C827" s="3">
        <v>554.82</v>
      </c>
      <c r="D827" s="3"/>
      <c r="E827" s="4"/>
      <c r="F827" s="1"/>
    </row>
    <row r="828" spans="1:6" ht="15">
      <c r="A828" s="1">
        <v>2016</v>
      </c>
      <c r="B828" s="3"/>
      <c r="C828" s="3"/>
      <c r="D828" s="3"/>
      <c r="E828" s="4"/>
      <c r="F828" s="1"/>
    </row>
    <row r="829" spans="1:6" ht="15">
      <c r="A829" s="1">
        <v>2017</v>
      </c>
      <c r="B829" s="3"/>
      <c r="C829" s="3"/>
      <c r="D829" s="3">
        <v>90264.79</v>
      </c>
      <c r="E829" s="4"/>
      <c r="F829" s="1"/>
    </row>
    <row r="830" spans="1:6" ht="15">
      <c r="A830" s="1"/>
      <c r="B830" s="3">
        <f>SUM(B819:B827)</f>
        <v>130019</v>
      </c>
      <c r="C830" s="3">
        <f>SUM(C820:C827)</f>
        <v>177396.69</v>
      </c>
      <c r="D830" s="3">
        <f>SUM(D820:D829)</f>
        <v>229404.28999999998</v>
      </c>
      <c r="E830" s="4"/>
      <c r="F830" s="1"/>
    </row>
    <row r="831" spans="1:6" ht="15">
      <c r="A831" s="1"/>
      <c r="B831" s="3"/>
      <c r="C831" s="3"/>
      <c r="D831" s="3"/>
      <c r="E831" s="4"/>
      <c r="F831" s="1"/>
    </row>
    <row r="832" spans="1:6" ht="15">
      <c r="A832" s="1"/>
      <c r="B832" s="3"/>
      <c r="C832" s="3"/>
      <c r="D832" s="3">
        <f>C830-D830</f>
        <v>-52007.59999999998</v>
      </c>
      <c r="E832" s="4"/>
      <c r="F832" s="1"/>
    </row>
    <row r="833" spans="1:6" ht="15">
      <c r="A833" s="1" t="s">
        <v>4</v>
      </c>
      <c r="B833" s="3"/>
      <c r="C833" s="3"/>
      <c r="D833" s="3">
        <v>52007.6</v>
      </c>
      <c r="E833" s="4"/>
      <c r="F833" s="1"/>
    </row>
    <row r="834" spans="1:6" ht="15">
      <c r="A834" s="1"/>
      <c r="B834" s="2"/>
      <c r="C834" s="2"/>
      <c r="D834" s="3">
        <f>D832+D833</f>
        <v>0</v>
      </c>
      <c r="E834" s="1"/>
      <c r="F834" s="1"/>
    </row>
    <row r="837" spans="1:6" ht="15">
      <c r="A837" s="9" t="s">
        <v>85</v>
      </c>
      <c r="B837" s="9"/>
      <c r="C837" s="9"/>
      <c r="D837" s="9"/>
      <c r="E837" s="9"/>
      <c r="F837" s="9"/>
    </row>
    <row r="865" spans="1:6" ht="34.5" customHeight="1">
      <c r="A865" s="8" t="s">
        <v>17</v>
      </c>
      <c r="B865" s="8"/>
      <c r="C865" s="8"/>
      <c r="D865" s="8"/>
      <c r="E865" s="8"/>
      <c r="F865" s="8"/>
    </row>
    <row r="867" spans="1:6" ht="15">
      <c r="A867" s="2"/>
      <c r="B867" s="1" t="s">
        <v>1</v>
      </c>
      <c r="C867" s="1" t="s">
        <v>2</v>
      </c>
      <c r="D867" s="1" t="s">
        <v>3</v>
      </c>
      <c r="E867" s="1"/>
      <c r="F867" s="1"/>
    </row>
    <row r="868" spans="1:6" ht="45">
      <c r="A868" s="2" t="s">
        <v>0</v>
      </c>
      <c r="B868" s="3">
        <v>126102</v>
      </c>
      <c r="C868" s="3"/>
      <c r="D868" s="3"/>
      <c r="E868" s="4"/>
      <c r="F868" s="1"/>
    </row>
    <row r="869" spans="1:6" ht="15">
      <c r="A869" s="1">
        <v>2008</v>
      </c>
      <c r="B869" s="3"/>
      <c r="C869" s="3">
        <v>45850.7</v>
      </c>
      <c r="D869" s="3"/>
      <c r="E869" s="4"/>
      <c r="F869" s="1"/>
    </row>
    <row r="870" spans="1:6" ht="15">
      <c r="A870" s="1">
        <v>2009</v>
      </c>
      <c r="B870" s="3"/>
      <c r="C870" s="3">
        <v>61133.4</v>
      </c>
      <c r="D870" s="3">
        <v>88452.8</v>
      </c>
      <c r="E870" s="4"/>
      <c r="F870" s="1"/>
    </row>
    <row r="871" spans="1:6" ht="15">
      <c r="A871" s="1">
        <v>2010</v>
      </c>
      <c r="B871" s="3"/>
      <c r="C871" s="3">
        <v>44506.33</v>
      </c>
      <c r="D871" s="3"/>
      <c r="E871" s="4"/>
      <c r="F871" s="1"/>
    </row>
    <row r="872" spans="1:6" ht="15">
      <c r="A872" s="1">
        <v>2011</v>
      </c>
      <c r="B872" s="3"/>
      <c r="C872" s="3">
        <v>46051.35</v>
      </c>
      <c r="D872" s="3"/>
      <c r="E872" s="4"/>
      <c r="F872" s="1"/>
    </row>
    <row r="873" spans="1:6" ht="15">
      <c r="A873" s="1">
        <v>2012</v>
      </c>
      <c r="B873" s="3"/>
      <c r="C873" s="3">
        <v>59349.68</v>
      </c>
      <c r="D873" s="3">
        <v>22571.72</v>
      </c>
      <c r="E873" s="4"/>
      <c r="F873" s="1"/>
    </row>
    <row r="874" spans="1:6" ht="15">
      <c r="A874" s="1">
        <v>2013</v>
      </c>
      <c r="B874" s="3"/>
      <c r="C874" s="3">
        <v>48706.2</v>
      </c>
      <c r="D874" s="3"/>
      <c r="E874" s="4"/>
      <c r="F874" s="1"/>
    </row>
    <row r="875" spans="1:6" ht="15">
      <c r="A875" s="1">
        <v>2014</v>
      </c>
      <c r="B875" s="3"/>
      <c r="C875" s="3">
        <v>42329</v>
      </c>
      <c r="D875" s="3"/>
      <c r="E875" s="4"/>
      <c r="F875" s="1"/>
    </row>
    <row r="876" spans="1:6" ht="15">
      <c r="A876" s="1">
        <v>2015</v>
      </c>
      <c r="B876" s="3"/>
      <c r="C876" s="3">
        <v>1711.63</v>
      </c>
      <c r="D876" s="3">
        <v>138945</v>
      </c>
      <c r="E876" s="4"/>
      <c r="F876" s="1"/>
    </row>
    <row r="877" spans="1:6" ht="15">
      <c r="A877" s="1">
        <v>2016</v>
      </c>
      <c r="B877" s="3"/>
      <c r="C877" s="3"/>
      <c r="D877" s="3"/>
      <c r="E877" s="4"/>
      <c r="F877" s="1"/>
    </row>
    <row r="878" spans="1:6" ht="15">
      <c r="A878" s="1">
        <v>2017</v>
      </c>
      <c r="B878" s="3"/>
      <c r="C878" s="3"/>
      <c r="D878" s="3">
        <v>150109.57</v>
      </c>
      <c r="E878" s="4"/>
      <c r="F878" s="1"/>
    </row>
    <row r="879" spans="1:6" ht="15">
      <c r="A879" s="1"/>
      <c r="B879" s="3">
        <f>SUM(B868:B876)</f>
        <v>126102</v>
      </c>
      <c r="C879" s="3">
        <f>SUM(C869:C876)</f>
        <v>349638.29</v>
      </c>
      <c r="D879" s="3">
        <f>SUM(D869:D878)</f>
        <v>400079.09</v>
      </c>
      <c r="E879" s="4"/>
      <c r="F879" s="1"/>
    </row>
    <row r="880" spans="1:6" ht="15">
      <c r="A880" s="1"/>
      <c r="B880" s="3"/>
      <c r="C880" s="3"/>
      <c r="D880" s="3"/>
      <c r="E880" s="4"/>
      <c r="F880" s="1"/>
    </row>
    <row r="881" spans="1:6" ht="15">
      <c r="A881" s="1"/>
      <c r="B881" s="3"/>
      <c r="C881" s="3"/>
      <c r="D881" s="3">
        <f>C879-D879</f>
        <v>-50440.80000000005</v>
      </c>
      <c r="E881" s="4"/>
      <c r="F881" s="1"/>
    </row>
    <row r="882" spans="1:6" ht="15">
      <c r="A882" s="1" t="s">
        <v>4</v>
      </c>
      <c r="B882" s="3"/>
      <c r="C882" s="3"/>
      <c r="D882" s="3">
        <f>B868*40%</f>
        <v>50440.8</v>
      </c>
      <c r="E882" s="4"/>
      <c r="F882" s="1"/>
    </row>
    <row r="883" spans="1:6" ht="15">
      <c r="A883" s="1"/>
      <c r="B883" s="2"/>
      <c r="C883" s="2"/>
      <c r="D883" s="3">
        <f>D881+D882</f>
        <v>0</v>
      </c>
      <c r="E883" s="1"/>
      <c r="F883" s="1"/>
    </row>
    <row r="886" spans="1:6" ht="15">
      <c r="A886" s="9" t="s">
        <v>85</v>
      </c>
      <c r="B886" s="9"/>
      <c r="C886" s="9"/>
      <c r="D886" s="9"/>
      <c r="E886" s="9"/>
      <c r="F886" s="9"/>
    </row>
    <row r="909" spans="1:6" ht="32.25" customHeight="1">
      <c r="A909" s="8" t="s">
        <v>18</v>
      </c>
      <c r="B909" s="8"/>
      <c r="C909" s="8"/>
      <c r="D909" s="8"/>
      <c r="E909" s="8"/>
      <c r="F909" s="8"/>
    </row>
    <row r="911" spans="1:6" ht="15">
      <c r="A911" s="2"/>
      <c r="B911" s="1" t="s">
        <v>1</v>
      </c>
      <c r="C911" s="1" t="s">
        <v>2</v>
      </c>
      <c r="D911" s="1" t="s">
        <v>3</v>
      </c>
      <c r="E911" s="1"/>
      <c r="F911" s="1"/>
    </row>
    <row r="912" spans="1:6" ht="45">
      <c r="A912" s="2" t="s">
        <v>0</v>
      </c>
      <c r="B912" s="3">
        <v>149111</v>
      </c>
      <c r="C912" s="3"/>
      <c r="D912" s="3"/>
      <c r="E912" s="4"/>
      <c r="F912" s="1"/>
    </row>
    <row r="913" spans="1:6" ht="15">
      <c r="A913" s="1">
        <v>2008</v>
      </c>
      <c r="B913" s="3"/>
      <c r="C913" s="3">
        <v>56915.55</v>
      </c>
      <c r="D913" s="3"/>
      <c r="E913" s="4"/>
      <c r="F913" s="1"/>
    </row>
    <row r="914" spans="1:6" ht="15">
      <c r="A914" s="1">
        <v>2009</v>
      </c>
      <c r="B914" s="3"/>
      <c r="C914" s="3">
        <v>75887.35</v>
      </c>
      <c r="D914" s="3">
        <v>107208.9</v>
      </c>
      <c r="E914" s="4"/>
      <c r="F914" s="1"/>
    </row>
    <row r="915" spans="1:6" ht="15">
      <c r="A915" s="1">
        <v>2010</v>
      </c>
      <c r="B915" s="3"/>
      <c r="C915" s="3">
        <v>45879.32</v>
      </c>
      <c r="D915" s="3">
        <v>63821.27</v>
      </c>
      <c r="E915" s="4"/>
      <c r="F915" s="1"/>
    </row>
    <row r="916" spans="1:6" ht="15">
      <c r="A916" s="1">
        <v>2011</v>
      </c>
      <c r="B916" s="3"/>
      <c r="C916" s="3">
        <v>51562.9</v>
      </c>
      <c r="D916" s="3"/>
      <c r="E916" s="4"/>
      <c r="F916" s="1"/>
    </row>
    <row r="917" spans="1:6" ht="15">
      <c r="A917" s="1">
        <v>2012</v>
      </c>
      <c r="B917" s="3"/>
      <c r="C917" s="3">
        <v>52835.29</v>
      </c>
      <c r="D917" s="3"/>
      <c r="E917" s="4"/>
      <c r="F917" s="1"/>
    </row>
    <row r="918" spans="1:6" ht="15">
      <c r="A918" s="1">
        <v>2013</v>
      </c>
      <c r="B918" s="3"/>
      <c r="C918" s="3">
        <v>56340.39</v>
      </c>
      <c r="D918" s="3">
        <v>161181.1</v>
      </c>
      <c r="E918" s="4"/>
      <c r="F918" s="1"/>
    </row>
    <row r="919" spans="1:6" ht="15">
      <c r="A919" s="1">
        <v>2014</v>
      </c>
      <c r="B919" s="3"/>
      <c r="C919" s="3">
        <v>46521.69</v>
      </c>
      <c r="D919" s="3">
        <v>25935.38</v>
      </c>
      <c r="E919" s="4"/>
      <c r="F919" s="1"/>
    </row>
    <row r="920" spans="1:6" ht="15">
      <c r="A920" s="1">
        <v>2015</v>
      </c>
      <c r="B920" s="3"/>
      <c r="C920" s="3">
        <v>1224.96</v>
      </c>
      <c r="D920" s="3"/>
      <c r="E920" s="4"/>
      <c r="F920" s="1"/>
    </row>
    <row r="921" spans="1:6" ht="15">
      <c r="A921" s="1">
        <v>2016</v>
      </c>
      <c r="B921" s="3"/>
      <c r="C921" s="3"/>
      <c r="D921" s="3"/>
      <c r="E921" s="4"/>
      <c r="F921" s="1"/>
    </row>
    <row r="922" spans="1:6" ht="15">
      <c r="A922" s="1">
        <v>2017</v>
      </c>
      <c r="B922" s="3"/>
      <c r="C922" s="3"/>
      <c r="D922" s="3">
        <v>88665.2</v>
      </c>
      <c r="E922" s="4"/>
      <c r="F922" s="1"/>
    </row>
    <row r="923" spans="1:6" ht="15">
      <c r="A923" s="1"/>
      <c r="B923" s="3">
        <f>SUM(B912:B920)</f>
        <v>149111</v>
      </c>
      <c r="C923" s="3">
        <f>SUM(C913:C920)</f>
        <v>387167.45000000007</v>
      </c>
      <c r="D923" s="3">
        <f>SUM(D913:D922)</f>
        <v>446811.85000000003</v>
      </c>
      <c r="E923" s="4"/>
      <c r="F923" s="1"/>
    </row>
    <row r="924" spans="1:6" ht="15">
      <c r="A924" s="1"/>
      <c r="B924" s="3"/>
      <c r="C924" s="3"/>
      <c r="D924" s="3"/>
      <c r="E924" s="4"/>
      <c r="F924" s="1"/>
    </row>
    <row r="925" spans="1:6" ht="15">
      <c r="A925" s="1"/>
      <c r="B925" s="3"/>
      <c r="C925" s="3"/>
      <c r="D925" s="3">
        <f>C923-D923</f>
        <v>-59644.399999999965</v>
      </c>
      <c r="E925" s="4"/>
      <c r="F925" s="1"/>
    </row>
    <row r="926" spans="1:6" ht="15">
      <c r="A926" s="1" t="s">
        <v>4</v>
      </c>
      <c r="B926" s="3"/>
      <c r="C926" s="3"/>
      <c r="D926" s="3">
        <f>B912*40%</f>
        <v>59644.4</v>
      </c>
      <c r="E926" s="4"/>
      <c r="F926" s="1"/>
    </row>
    <row r="927" spans="1:6" ht="15">
      <c r="A927" s="1"/>
      <c r="B927" s="2"/>
      <c r="C927" s="2"/>
      <c r="D927" s="3">
        <f>D925+D926</f>
        <v>0</v>
      </c>
      <c r="E927" s="1"/>
      <c r="F927" s="1"/>
    </row>
    <row r="930" spans="1:6" ht="15">
      <c r="A930" s="9" t="s">
        <v>85</v>
      </c>
      <c r="B930" s="9"/>
      <c r="C930" s="9"/>
      <c r="D930" s="9"/>
      <c r="E930" s="9"/>
      <c r="F930" s="9"/>
    </row>
    <row r="958" spans="1:6" ht="31.5" customHeight="1">
      <c r="A958" s="8" t="s">
        <v>19</v>
      </c>
      <c r="B958" s="8"/>
      <c r="C958" s="8"/>
      <c r="D958" s="8"/>
      <c r="E958" s="8"/>
      <c r="F958" s="8"/>
    </row>
    <row r="960" spans="1:6" ht="15">
      <c r="A960" s="2"/>
      <c r="B960" s="1" t="s">
        <v>1</v>
      </c>
      <c r="C960" s="1" t="s">
        <v>2</v>
      </c>
      <c r="D960" s="1" t="s">
        <v>3</v>
      </c>
      <c r="E960" s="1"/>
      <c r="F960" s="1"/>
    </row>
    <row r="961" spans="1:6" ht="45">
      <c r="A961" s="2" t="s">
        <v>0</v>
      </c>
      <c r="B961" s="3">
        <v>121269</v>
      </c>
      <c r="C961" s="3"/>
      <c r="D961" s="3"/>
      <c r="E961" s="4"/>
      <c r="F961" s="1"/>
    </row>
    <row r="962" spans="1:6" ht="15">
      <c r="A962" s="1">
        <v>2008</v>
      </c>
      <c r="B962" s="3"/>
      <c r="C962" s="3">
        <v>41702.04</v>
      </c>
      <c r="D962" s="3"/>
      <c r="E962" s="4"/>
      <c r="F962" s="1"/>
    </row>
    <row r="963" spans="1:6" ht="15">
      <c r="A963" s="1">
        <v>2009</v>
      </c>
      <c r="B963" s="3"/>
      <c r="C963" s="3">
        <v>55601.76</v>
      </c>
      <c r="D963" s="3"/>
      <c r="E963" s="4"/>
      <c r="F963" s="1"/>
    </row>
    <row r="964" spans="1:6" ht="15">
      <c r="A964" s="1">
        <v>2010</v>
      </c>
      <c r="B964" s="3"/>
      <c r="C964" s="3">
        <v>29596.29</v>
      </c>
      <c r="D964" s="3">
        <v>4844.04</v>
      </c>
      <c r="E964" s="4"/>
      <c r="F964" s="1"/>
    </row>
    <row r="965" spans="1:6" ht="15">
      <c r="A965" s="1">
        <v>2011</v>
      </c>
      <c r="B965" s="3"/>
      <c r="C965" s="3"/>
      <c r="D965" s="3">
        <v>150304.49</v>
      </c>
      <c r="E965" s="4"/>
      <c r="F965" s="1"/>
    </row>
    <row r="966" spans="1:6" ht="15">
      <c r="A966" s="1">
        <v>2012</v>
      </c>
      <c r="B966" s="3"/>
      <c r="C966" s="3"/>
      <c r="D966" s="3"/>
      <c r="E966" s="4"/>
      <c r="F966" s="1"/>
    </row>
    <row r="967" spans="1:6" ht="15">
      <c r="A967" s="1">
        <v>2013</v>
      </c>
      <c r="B967" s="3"/>
      <c r="C967" s="3"/>
      <c r="D967" s="3"/>
      <c r="E967" s="4"/>
      <c r="F967" s="1"/>
    </row>
    <row r="968" spans="1:6" ht="15">
      <c r="A968" s="1">
        <v>2014</v>
      </c>
      <c r="B968" s="3"/>
      <c r="C968" s="3"/>
      <c r="D968" s="3">
        <v>55205.51</v>
      </c>
      <c r="E968" s="4"/>
      <c r="F968" s="1"/>
    </row>
    <row r="969" spans="1:6" ht="15">
      <c r="A969" s="1">
        <v>2015</v>
      </c>
      <c r="B969" s="3"/>
      <c r="C969" s="3"/>
      <c r="D969" s="3">
        <v>101085.8</v>
      </c>
      <c r="E969" s="4"/>
      <c r="F969" s="1"/>
    </row>
    <row r="970" spans="1:6" ht="15">
      <c r="A970" s="1">
        <v>2016</v>
      </c>
      <c r="B970" s="3"/>
      <c r="C970" s="3">
        <v>136032.15</v>
      </c>
      <c r="D970" s="3"/>
      <c r="E970" s="4"/>
      <c r="F970" s="1"/>
    </row>
    <row r="971" spans="1:6" ht="15">
      <c r="A971" s="1"/>
      <c r="B971" s="3">
        <f>SUM(B961:B969)</f>
        <v>121269</v>
      </c>
      <c r="C971" s="3">
        <f>SUM(C962:C970)</f>
        <v>262932.24</v>
      </c>
      <c r="D971" s="3">
        <f>SUM(D962:D969)</f>
        <v>311439.84</v>
      </c>
      <c r="E971" s="4"/>
      <c r="F971" s="1"/>
    </row>
    <row r="972" spans="1:6" ht="15">
      <c r="A972" s="1"/>
      <c r="B972" s="3"/>
      <c r="C972" s="3"/>
      <c r="D972" s="3"/>
      <c r="E972" s="4"/>
      <c r="F972" s="1"/>
    </row>
    <row r="973" spans="1:6" ht="15">
      <c r="A973" s="1"/>
      <c r="B973" s="3"/>
      <c r="C973" s="3"/>
      <c r="D973" s="3">
        <f>C971-D971</f>
        <v>-48507.600000000035</v>
      </c>
      <c r="E973" s="4"/>
      <c r="F973" s="1"/>
    </row>
    <row r="974" spans="1:6" ht="15">
      <c r="A974" s="1" t="s">
        <v>4</v>
      </c>
      <c r="B974" s="3"/>
      <c r="C974" s="3"/>
      <c r="D974" s="3">
        <f>B961*40%</f>
        <v>48507.600000000006</v>
      </c>
      <c r="E974" s="4"/>
      <c r="F974" s="1"/>
    </row>
    <row r="975" spans="1:6" ht="15">
      <c r="A975" s="1"/>
      <c r="B975" s="2"/>
      <c r="C975" s="2"/>
      <c r="D975" s="3">
        <f>D973+D974</f>
        <v>0</v>
      </c>
      <c r="E975" s="1"/>
      <c r="F975" s="1"/>
    </row>
    <row r="978" spans="1:6" ht="15">
      <c r="A978" s="9" t="s">
        <v>85</v>
      </c>
      <c r="B978" s="9"/>
      <c r="C978" s="9"/>
      <c r="D978" s="9"/>
      <c r="E978" s="9"/>
      <c r="F978" s="9"/>
    </row>
    <row r="1006" spans="1:6" ht="30.75" customHeight="1">
      <c r="A1006" s="8" t="s">
        <v>83</v>
      </c>
      <c r="B1006" s="8"/>
      <c r="C1006" s="8"/>
      <c r="D1006" s="8"/>
      <c r="E1006" s="8"/>
      <c r="F1006" s="8"/>
    </row>
    <row r="1008" spans="1:6" ht="15">
      <c r="A1008" s="2"/>
      <c r="B1008" s="1" t="s">
        <v>1</v>
      </c>
      <c r="C1008" s="1" t="s">
        <v>2</v>
      </c>
      <c r="D1008" s="1" t="s">
        <v>3</v>
      </c>
      <c r="E1008" s="1"/>
      <c r="F1008" s="1"/>
    </row>
    <row r="1009" spans="1:6" ht="30">
      <c r="A1009" s="2" t="s">
        <v>62</v>
      </c>
      <c r="B1009" s="3"/>
      <c r="C1009" s="3">
        <v>43678</v>
      </c>
      <c r="D1009" s="3"/>
      <c r="E1009" s="4"/>
      <c r="F1009" s="1"/>
    </row>
    <row r="1010" spans="1:6" ht="15">
      <c r="A1010" s="1">
        <v>2008</v>
      </c>
      <c r="B1010" s="3"/>
      <c r="C1010" s="3">
        <v>15578.3</v>
      </c>
      <c r="D1010" s="3">
        <v>52741.44</v>
      </c>
      <c r="E1010" s="4"/>
      <c r="F1010" s="1"/>
    </row>
    <row r="1011" spans="1:6" ht="15">
      <c r="A1011" s="1">
        <v>2009</v>
      </c>
      <c r="B1011" s="3"/>
      <c r="C1011" s="3">
        <v>20771.14</v>
      </c>
      <c r="D1011" s="3"/>
      <c r="E1011" s="4"/>
      <c r="F1011" s="1"/>
    </row>
    <row r="1012" spans="1:6" ht="15">
      <c r="A1012" s="1">
        <v>2010</v>
      </c>
      <c r="B1012" s="3"/>
      <c r="C1012" s="3">
        <v>12688</v>
      </c>
      <c r="D1012" s="3"/>
      <c r="E1012" s="4"/>
      <c r="F1012" s="1"/>
    </row>
    <row r="1013" spans="1:6" ht="15">
      <c r="A1013" s="1">
        <v>2011</v>
      </c>
      <c r="B1013" s="3"/>
      <c r="C1013" s="3"/>
      <c r="D1013" s="3"/>
      <c r="E1013" s="4"/>
      <c r="F1013" s="1"/>
    </row>
    <row r="1014" spans="1:6" ht="15">
      <c r="A1014" s="1">
        <v>2012</v>
      </c>
      <c r="B1014" s="3"/>
      <c r="C1014" s="3"/>
      <c r="D1014" s="3"/>
      <c r="E1014" s="4"/>
      <c r="F1014" s="1"/>
    </row>
    <row r="1015" spans="1:6" ht="15">
      <c r="A1015" s="1">
        <v>2013</v>
      </c>
      <c r="B1015" s="3"/>
      <c r="C1015" s="3"/>
      <c r="D1015" s="3"/>
      <c r="E1015" s="4"/>
      <c r="F1015" s="1"/>
    </row>
    <row r="1016" spans="1:6" ht="15">
      <c r="A1016" s="1">
        <v>2014</v>
      </c>
      <c r="B1016" s="3"/>
      <c r="C1016" s="3"/>
      <c r="D1016" s="3"/>
      <c r="E1016" s="4"/>
      <c r="F1016" s="1"/>
    </row>
    <row r="1017" spans="1:6" ht="15">
      <c r="A1017" s="1">
        <v>2015</v>
      </c>
      <c r="B1017" s="3"/>
      <c r="C1017" s="3"/>
      <c r="D1017" s="3">
        <v>39974</v>
      </c>
      <c r="E1017" s="4"/>
      <c r="F1017" s="1"/>
    </row>
    <row r="1018" spans="1:7" ht="15">
      <c r="A1018" s="1"/>
      <c r="B1018" s="3">
        <f>SUM(B1009:B1017)</f>
        <v>0</v>
      </c>
      <c r="C1018" s="3">
        <f>SUM(C1009:C1017)</f>
        <v>92715.44</v>
      </c>
      <c r="D1018" s="3">
        <f>SUM(D1010:D1017)</f>
        <v>92715.44</v>
      </c>
      <c r="E1018" s="4"/>
      <c r="F1018" s="1"/>
      <c r="G1018" s="7"/>
    </row>
    <row r="1019" spans="1:6" ht="15">
      <c r="A1019" s="1"/>
      <c r="B1019" s="3"/>
      <c r="C1019" s="3"/>
      <c r="D1019" s="3"/>
      <c r="E1019" s="4"/>
      <c r="F1019" s="1"/>
    </row>
    <row r="1020" spans="1:6" ht="15">
      <c r="A1020" s="1"/>
      <c r="B1020" s="3"/>
      <c r="C1020" s="3"/>
      <c r="D1020" s="3">
        <f>C1018-D1018</f>
        <v>0</v>
      </c>
      <c r="E1020" s="4"/>
      <c r="F1020" s="1"/>
    </row>
    <row r="1021" spans="1:6" ht="15">
      <c r="A1021" s="1" t="s">
        <v>4</v>
      </c>
      <c r="B1021" s="3"/>
      <c r="C1021" s="3"/>
      <c r="D1021" s="3">
        <f>B1009*40%</f>
        <v>0</v>
      </c>
      <c r="E1021" s="4"/>
      <c r="F1021" s="1"/>
    </row>
    <row r="1022" spans="1:6" ht="15">
      <c r="A1022" s="1"/>
      <c r="B1022" s="2"/>
      <c r="C1022" s="2"/>
      <c r="D1022" s="3">
        <f>D1020+D1021</f>
        <v>0</v>
      </c>
      <c r="E1022" s="1"/>
      <c r="F1022" s="1"/>
    </row>
    <row r="1025" spans="1:6" ht="15">
      <c r="A1025" s="9" t="s">
        <v>85</v>
      </c>
      <c r="B1025" s="9"/>
      <c r="C1025" s="9"/>
      <c r="D1025" s="9"/>
      <c r="E1025" s="9"/>
      <c r="F1025" s="9"/>
    </row>
    <row r="1053" spans="1:6" ht="30" customHeight="1">
      <c r="A1053" s="8" t="s">
        <v>20</v>
      </c>
      <c r="B1053" s="8"/>
      <c r="C1053" s="8"/>
      <c r="D1053" s="8"/>
      <c r="E1053" s="8"/>
      <c r="F1053" s="8"/>
    </row>
    <row r="1055" spans="1:6" ht="15">
      <c r="A1055" s="2"/>
      <c r="B1055" s="1" t="s">
        <v>1</v>
      </c>
      <c r="C1055" s="1" t="s">
        <v>2</v>
      </c>
      <c r="D1055" s="1" t="s">
        <v>3</v>
      </c>
      <c r="E1055" s="1"/>
      <c r="F1055" s="1"/>
    </row>
    <row r="1056" spans="1:6" ht="45">
      <c r="A1056" s="2" t="s">
        <v>0</v>
      </c>
      <c r="B1056" s="3">
        <v>49266</v>
      </c>
      <c r="C1056" s="3"/>
      <c r="D1056" s="3"/>
      <c r="E1056" s="4"/>
      <c r="F1056" s="1"/>
    </row>
    <row r="1057" spans="1:6" ht="15">
      <c r="A1057" s="1">
        <v>2008</v>
      </c>
      <c r="B1057" s="3"/>
      <c r="C1057" s="3">
        <v>16359.57</v>
      </c>
      <c r="D1057" s="3"/>
      <c r="E1057" s="4"/>
      <c r="F1057" s="1"/>
    </row>
    <row r="1058" spans="1:6" ht="15">
      <c r="A1058" s="1">
        <v>2009</v>
      </c>
      <c r="B1058" s="3"/>
      <c r="C1058" s="3">
        <v>21812.76</v>
      </c>
      <c r="D1058" s="3">
        <v>32112.52</v>
      </c>
      <c r="E1058" s="4"/>
      <c r="F1058" s="1"/>
    </row>
    <row r="1059" spans="1:6" ht="15">
      <c r="A1059" s="1">
        <v>2010</v>
      </c>
      <c r="B1059" s="3"/>
      <c r="C1059" s="3">
        <v>11862.22</v>
      </c>
      <c r="D1059" s="3"/>
      <c r="E1059" s="4"/>
      <c r="F1059" s="1"/>
    </row>
    <row r="1060" spans="1:6" ht="15">
      <c r="A1060" s="1">
        <v>2011</v>
      </c>
      <c r="B1060" s="3"/>
      <c r="C1060" s="3">
        <v>6857.73</v>
      </c>
      <c r="D1060" s="3">
        <v>62346</v>
      </c>
      <c r="E1060" s="4"/>
      <c r="F1060" s="1"/>
    </row>
    <row r="1061" spans="1:6" ht="15">
      <c r="A1061" s="1">
        <v>2012</v>
      </c>
      <c r="B1061" s="3"/>
      <c r="C1061" s="3">
        <v>16706.85</v>
      </c>
      <c r="D1061" s="3"/>
      <c r="E1061" s="4"/>
      <c r="F1061" s="1"/>
    </row>
    <row r="1062" spans="1:6" ht="15">
      <c r="A1062" s="1">
        <v>2013</v>
      </c>
      <c r="B1062" s="3"/>
      <c r="C1062" s="3">
        <v>17587.12</v>
      </c>
      <c r="D1062" s="3"/>
      <c r="E1062" s="4"/>
      <c r="F1062" s="1"/>
    </row>
    <row r="1063" spans="1:6" ht="15">
      <c r="A1063" s="1">
        <v>2014</v>
      </c>
      <c r="B1063" s="3"/>
      <c r="C1063" s="3">
        <v>14542.65</v>
      </c>
      <c r="D1063" s="3"/>
      <c r="E1063" s="4"/>
      <c r="F1063" s="1"/>
    </row>
    <row r="1064" spans="1:6" ht="15">
      <c r="A1064" s="1">
        <v>2015</v>
      </c>
      <c r="B1064" s="3"/>
      <c r="C1064" s="3">
        <v>136.78</v>
      </c>
      <c r="D1064" s="3"/>
      <c r="E1064" s="4"/>
      <c r="F1064" s="1"/>
    </row>
    <row r="1065" spans="1:6" ht="15">
      <c r="A1065" s="1">
        <v>2016</v>
      </c>
      <c r="B1065" s="3"/>
      <c r="C1065" s="3"/>
      <c r="D1065" s="3"/>
      <c r="E1065" s="4"/>
      <c r="F1065" s="1"/>
    </row>
    <row r="1066" spans="1:6" ht="15">
      <c r="A1066" s="1"/>
      <c r="B1066" s="3">
        <f>SUM(B1056:B1064)</f>
        <v>49266</v>
      </c>
      <c r="C1066" s="3">
        <f>SUM(C1057:C1064)</f>
        <v>105865.68</v>
      </c>
      <c r="D1066" s="3">
        <f>SUM(D1057:D1064)</f>
        <v>94458.52</v>
      </c>
      <c r="E1066" s="4"/>
      <c r="F1066" s="1"/>
    </row>
    <row r="1067" spans="1:6" ht="15">
      <c r="A1067" s="1"/>
      <c r="B1067" s="3"/>
      <c r="C1067" s="3"/>
      <c r="D1067" s="3"/>
      <c r="E1067" s="4"/>
      <c r="F1067" s="1"/>
    </row>
    <row r="1068" spans="1:6" ht="15">
      <c r="A1068" s="1"/>
      <c r="B1068" s="3"/>
      <c r="C1068" s="3"/>
      <c r="D1068" s="3">
        <f>C1066-D1066</f>
        <v>11407.159999999989</v>
      </c>
      <c r="E1068" s="4"/>
      <c r="F1068" s="1"/>
    </row>
    <row r="1069" spans="1:6" ht="15">
      <c r="A1069" s="1" t="s">
        <v>4</v>
      </c>
      <c r="B1069" s="3"/>
      <c r="C1069" s="3"/>
      <c r="D1069" s="3">
        <f>B1056*40%</f>
        <v>19706.4</v>
      </c>
      <c r="E1069" s="4"/>
      <c r="F1069" s="1"/>
    </row>
    <row r="1070" spans="1:6" ht="15">
      <c r="A1070" s="1"/>
      <c r="B1070" s="2"/>
      <c r="C1070" s="2"/>
      <c r="D1070" s="3">
        <f>D1068+D1069</f>
        <v>31113.55999999999</v>
      </c>
      <c r="E1070" s="1"/>
      <c r="F1070" s="1"/>
    </row>
    <row r="1073" spans="1:6" ht="15">
      <c r="A1073" s="9" t="s">
        <v>85</v>
      </c>
      <c r="B1073" s="9"/>
      <c r="C1073" s="9"/>
      <c r="D1073" s="9"/>
      <c r="E1073" s="9"/>
      <c r="F1073" s="9"/>
    </row>
    <row r="1093" ht="1.5" customHeight="1"/>
    <row r="1094" ht="12.75" customHeight="1" hidden="1"/>
    <row r="1095" ht="15" hidden="1"/>
    <row r="1096" ht="15" hidden="1"/>
    <row r="1097" ht="15" hidden="1"/>
    <row r="1098" ht="15" hidden="1"/>
    <row r="1099" ht="15" hidden="1"/>
    <row r="1100" ht="15" hidden="1"/>
    <row r="1101" spans="1:6" ht="31.5" customHeight="1">
      <c r="A1101" s="8" t="s">
        <v>21</v>
      </c>
      <c r="B1101" s="8"/>
      <c r="C1101" s="8"/>
      <c r="D1101" s="8"/>
      <c r="E1101" s="8"/>
      <c r="F1101" s="8"/>
    </row>
    <row r="1103" spans="1:6" ht="15">
      <c r="A1103" s="2"/>
      <c r="B1103" s="1" t="s">
        <v>1</v>
      </c>
      <c r="C1103" s="1" t="s">
        <v>2</v>
      </c>
      <c r="D1103" s="1" t="s">
        <v>3</v>
      </c>
      <c r="E1103" s="1"/>
      <c r="F1103" s="1"/>
    </row>
    <row r="1104" spans="1:6" ht="30">
      <c r="A1104" s="2" t="s">
        <v>63</v>
      </c>
      <c r="B1104" s="3"/>
      <c r="C1104" s="3">
        <v>133271</v>
      </c>
      <c r="D1104" s="3"/>
      <c r="E1104" s="4"/>
      <c r="F1104" s="1"/>
    </row>
    <row r="1105" spans="1:6" ht="15">
      <c r="A1105" s="1">
        <v>2008</v>
      </c>
      <c r="B1105" s="3"/>
      <c r="C1105" s="3">
        <v>45045.72</v>
      </c>
      <c r="D1105" s="3">
        <v>137290.28</v>
      </c>
      <c r="E1105" s="4"/>
      <c r="F1105" s="1"/>
    </row>
    <row r="1106" spans="1:6" ht="15">
      <c r="A1106" s="1">
        <v>2009</v>
      </c>
      <c r="B1106" s="3"/>
      <c r="C1106" s="3">
        <v>60060.96</v>
      </c>
      <c r="D1106" s="3"/>
      <c r="E1106" s="4"/>
      <c r="F1106" s="1"/>
    </row>
    <row r="1107" spans="1:6" ht="15">
      <c r="A1107" s="1">
        <v>2010</v>
      </c>
      <c r="B1107" s="3"/>
      <c r="C1107" s="3">
        <v>39521.77</v>
      </c>
      <c r="D1107" s="3"/>
      <c r="E1107" s="4"/>
      <c r="F1107" s="1"/>
    </row>
    <row r="1108" spans="1:6" ht="15">
      <c r="A1108" s="1">
        <v>2011</v>
      </c>
      <c r="B1108" s="3"/>
      <c r="C1108" s="3">
        <v>42488.47</v>
      </c>
      <c r="D1108" s="3"/>
      <c r="E1108" s="4"/>
      <c r="F1108" s="1"/>
    </row>
    <row r="1109" spans="1:6" ht="15">
      <c r="A1109" s="1">
        <v>2012</v>
      </c>
      <c r="B1109" s="3"/>
      <c r="C1109" s="3">
        <v>44626.33</v>
      </c>
      <c r="D1109" s="3">
        <v>231033</v>
      </c>
      <c r="E1109" s="4"/>
      <c r="F1109" s="1"/>
    </row>
    <row r="1110" spans="1:6" ht="15">
      <c r="A1110" s="1">
        <v>2013</v>
      </c>
      <c r="B1110" s="3"/>
      <c r="C1110" s="3">
        <v>45333.89</v>
      </c>
      <c r="D1110" s="3"/>
      <c r="E1110" s="4"/>
      <c r="F1110" s="1"/>
    </row>
    <row r="1111" spans="1:6" ht="15">
      <c r="A1111" s="1">
        <v>2014</v>
      </c>
      <c r="B1111" s="3"/>
      <c r="C1111" s="3">
        <v>37550.61</v>
      </c>
      <c r="D1111" s="3"/>
      <c r="E1111" s="4"/>
      <c r="F1111" s="1"/>
    </row>
    <row r="1112" spans="1:6" ht="15">
      <c r="A1112" s="1">
        <v>2015</v>
      </c>
      <c r="B1112" s="3"/>
      <c r="C1112" s="3">
        <v>1258.16</v>
      </c>
      <c r="D1112" s="3">
        <v>82959</v>
      </c>
      <c r="E1112" s="4"/>
      <c r="F1112" s="1"/>
    </row>
    <row r="1113" spans="1:6" ht="15">
      <c r="A1113" s="1"/>
      <c r="B1113" s="3">
        <f>SUM(B1104:B1112)</f>
        <v>0</v>
      </c>
      <c r="C1113" s="3">
        <f>SUM(C1104:C1112)</f>
        <v>449156.91000000003</v>
      </c>
      <c r="D1113" s="3">
        <f>SUM(D1105:D1112)</f>
        <v>451282.28</v>
      </c>
      <c r="E1113" s="4"/>
      <c r="F1113" s="1"/>
    </row>
    <row r="1114" spans="1:6" ht="15">
      <c r="A1114" s="1"/>
      <c r="B1114" s="3"/>
      <c r="C1114" s="3"/>
      <c r="D1114" s="3"/>
      <c r="E1114" s="4"/>
      <c r="F1114" s="1"/>
    </row>
    <row r="1115" spans="1:6" ht="15">
      <c r="A1115" s="1"/>
      <c r="B1115" s="3"/>
      <c r="C1115" s="3"/>
      <c r="D1115" s="3">
        <f>C1113-D1113</f>
        <v>-2125.3699999999953</v>
      </c>
      <c r="E1115" s="4"/>
      <c r="F1115" s="1"/>
    </row>
    <row r="1116" spans="1:6" ht="15">
      <c r="A1116" s="1" t="s">
        <v>4</v>
      </c>
      <c r="B1116" s="3"/>
      <c r="C1116" s="3"/>
      <c r="D1116" s="3">
        <f>B1104*40%</f>
        <v>0</v>
      </c>
      <c r="E1116" s="4"/>
      <c r="F1116" s="1"/>
    </row>
    <row r="1117" spans="1:6" ht="15">
      <c r="A1117" s="1"/>
      <c r="B1117" s="2"/>
      <c r="C1117" s="2"/>
      <c r="D1117" s="3">
        <f>D1115+D1116</f>
        <v>-2125.3699999999953</v>
      </c>
      <c r="E1117" s="1"/>
      <c r="F1117" s="1"/>
    </row>
    <row r="1120" spans="1:6" ht="15">
      <c r="A1120" s="9" t="s">
        <v>85</v>
      </c>
      <c r="B1120" s="9"/>
      <c r="C1120" s="9"/>
      <c r="D1120" s="9"/>
      <c r="E1120" s="9"/>
      <c r="F1120" s="9"/>
    </row>
    <row r="1148" spans="1:6" ht="33" customHeight="1">
      <c r="A1148" s="8" t="s">
        <v>22</v>
      </c>
      <c r="B1148" s="8"/>
      <c r="C1148" s="8"/>
      <c r="D1148" s="8"/>
      <c r="E1148" s="8"/>
      <c r="F1148" s="8"/>
    </row>
    <row r="1150" spans="1:6" ht="15">
      <c r="A1150" s="2"/>
      <c r="B1150" s="1" t="s">
        <v>1</v>
      </c>
      <c r="C1150" s="1" t="s">
        <v>2</v>
      </c>
      <c r="D1150" s="1" t="s">
        <v>3</v>
      </c>
      <c r="E1150" s="1"/>
      <c r="F1150" s="1"/>
    </row>
    <row r="1151" spans="1:6" ht="45">
      <c r="A1151" s="2" t="s">
        <v>0</v>
      </c>
      <c r="B1151" s="3">
        <v>-236153</v>
      </c>
      <c r="C1151" s="3"/>
      <c r="D1151" s="3"/>
      <c r="E1151" s="4"/>
      <c r="F1151" s="1"/>
    </row>
    <row r="1152" spans="1:6" ht="15">
      <c r="A1152" s="1">
        <v>2008</v>
      </c>
      <c r="B1152" s="3"/>
      <c r="C1152" s="3">
        <v>43431.66</v>
      </c>
      <c r="D1152" s="3"/>
      <c r="E1152" s="4"/>
      <c r="F1152" s="1"/>
    </row>
    <row r="1153" spans="1:6" ht="15">
      <c r="A1153" s="1">
        <v>2009</v>
      </c>
      <c r="B1153" s="3"/>
      <c r="C1153" s="3">
        <v>57908.88</v>
      </c>
      <c r="D1153" s="3"/>
      <c r="E1153" s="4"/>
      <c r="F1153" s="1"/>
    </row>
    <row r="1154" spans="1:6" ht="15">
      <c r="A1154" s="1">
        <v>2010</v>
      </c>
      <c r="B1154" s="3"/>
      <c r="C1154" s="3">
        <v>45070.62</v>
      </c>
      <c r="D1154" s="3"/>
      <c r="E1154" s="4"/>
      <c r="F1154" s="1"/>
    </row>
    <row r="1155" spans="1:6" ht="15">
      <c r="A1155" s="1">
        <v>2011</v>
      </c>
      <c r="B1155" s="3"/>
      <c r="C1155" s="3">
        <v>45838.21</v>
      </c>
      <c r="D1155" s="3"/>
      <c r="E1155" s="4"/>
      <c r="F1155" s="1"/>
    </row>
    <row r="1156" spans="1:6" ht="15">
      <c r="A1156" s="1">
        <v>2012</v>
      </c>
      <c r="B1156" s="3"/>
      <c r="C1156" s="3">
        <v>43487.41</v>
      </c>
      <c r="D1156" s="3"/>
      <c r="E1156" s="4"/>
      <c r="F1156" s="1"/>
    </row>
    <row r="1157" spans="1:6" ht="15">
      <c r="A1157" s="1">
        <v>2013</v>
      </c>
      <c r="B1157" s="3"/>
      <c r="C1157" s="3">
        <v>47586.73</v>
      </c>
      <c r="D1157" s="3"/>
      <c r="E1157" s="4"/>
      <c r="F1157" s="1"/>
    </row>
    <row r="1158" spans="1:6" ht="15">
      <c r="A1158" s="1">
        <v>2014</v>
      </c>
      <c r="B1158" s="3"/>
      <c r="C1158" s="3">
        <v>39736.93</v>
      </c>
      <c r="D1158" s="3"/>
      <c r="E1158" s="4"/>
      <c r="F1158" s="1"/>
    </row>
    <row r="1159" spans="1:6" ht="15">
      <c r="A1159" s="1">
        <v>2015</v>
      </c>
      <c r="B1159" s="3"/>
      <c r="C1159" s="3">
        <v>947.31</v>
      </c>
      <c r="D1159" s="3"/>
      <c r="E1159" s="4"/>
      <c r="F1159" s="1"/>
    </row>
    <row r="1160" spans="1:6" ht="15">
      <c r="A1160" s="1">
        <v>2016</v>
      </c>
      <c r="B1160" s="3"/>
      <c r="C1160" s="3"/>
      <c r="D1160" s="3"/>
      <c r="E1160" s="4"/>
      <c r="F1160" s="1"/>
    </row>
    <row r="1161" spans="1:6" ht="15">
      <c r="A1161" s="1">
        <v>2017</v>
      </c>
      <c r="B1161" s="3"/>
      <c r="C1161" s="3"/>
      <c r="D1161" s="3">
        <v>87854.75</v>
      </c>
      <c r="E1161" s="4"/>
      <c r="F1161" s="1"/>
    </row>
    <row r="1162" spans="1:6" ht="15">
      <c r="A1162" s="1"/>
      <c r="B1162" s="3">
        <f>SUM(B1151:B1159)</f>
        <v>-236153</v>
      </c>
      <c r="C1162" s="3">
        <f>SUM(C1152:C1159)</f>
        <v>324007.75</v>
      </c>
      <c r="D1162" s="3">
        <f>SUM(D1152:D1161)</f>
        <v>87854.75</v>
      </c>
      <c r="E1162" s="4"/>
      <c r="F1162" s="1"/>
    </row>
    <row r="1163" spans="1:6" ht="15">
      <c r="A1163" s="1"/>
      <c r="B1163" s="3"/>
      <c r="C1163" s="3"/>
      <c r="D1163" s="3"/>
      <c r="E1163" s="4"/>
      <c r="F1163" s="1"/>
    </row>
    <row r="1164" spans="1:6" ht="15">
      <c r="A1164" s="1" t="s">
        <v>84</v>
      </c>
      <c r="B1164" s="3"/>
      <c r="C1164" s="3"/>
      <c r="D1164" s="3">
        <f>C1162-D1162</f>
        <v>236153</v>
      </c>
      <c r="E1164" s="4"/>
      <c r="F1164" s="1"/>
    </row>
    <row r="1165" spans="1:6" ht="15">
      <c r="A1165" s="1" t="s">
        <v>4</v>
      </c>
      <c r="B1165" s="3"/>
      <c r="C1165" s="3"/>
      <c r="D1165" s="3">
        <v>0</v>
      </c>
      <c r="E1165" s="4"/>
      <c r="F1165" s="1"/>
    </row>
    <row r="1166" spans="1:6" ht="15">
      <c r="A1166" s="1" t="s">
        <v>6</v>
      </c>
      <c r="B1166" s="2"/>
      <c r="C1166" s="2"/>
      <c r="D1166" s="3">
        <f>B1162+C1162-D1162</f>
        <v>0</v>
      </c>
      <c r="E1166" s="1"/>
      <c r="F1166" s="1"/>
    </row>
    <row r="1169" spans="1:6" ht="15">
      <c r="A1169" s="9" t="s">
        <v>85</v>
      </c>
      <c r="B1169" s="9"/>
      <c r="C1169" s="9"/>
      <c r="D1169" s="9"/>
      <c r="E1169" s="9"/>
      <c r="F1169" s="9"/>
    </row>
    <row r="1197" spans="1:6" ht="31.5" customHeight="1">
      <c r="A1197" s="8" t="s">
        <v>23</v>
      </c>
      <c r="B1197" s="8"/>
      <c r="C1197" s="8"/>
      <c r="D1197" s="8"/>
      <c r="E1197" s="8"/>
      <c r="F1197" s="8"/>
    </row>
    <row r="1199" spans="1:6" ht="15">
      <c r="A1199" s="2"/>
      <c r="B1199" s="1" t="s">
        <v>1</v>
      </c>
      <c r="C1199" s="1" t="s">
        <v>2</v>
      </c>
      <c r="D1199" s="1" t="s">
        <v>3</v>
      </c>
      <c r="E1199" s="1"/>
      <c r="F1199" s="1"/>
    </row>
    <row r="1200" spans="1:6" ht="45">
      <c r="A1200" s="2" t="s">
        <v>0</v>
      </c>
      <c r="B1200" s="3">
        <v>122990</v>
      </c>
      <c r="C1200" s="3"/>
      <c r="D1200" s="3"/>
      <c r="E1200" s="4"/>
      <c r="F1200" s="1"/>
    </row>
    <row r="1201" spans="1:6" ht="15">
      <c r="A1201" s="1">
        <v>2008</v>
      </c>
      <c r="B1201" s="3"/>
      <c r="C1201" s="3">
        <v>29385.81</v>
      </c>
      <c r="D1201" s="3">
        <v>161447.82</v>
      </c>
      <c r="E1201" s="4"/>
      <c r="F1201" s="1"/>
    </row>
    <row r="1202" spans="1:6" ht="15">
      <c r="A1202" s="1">
        <v>2009</v>
      </c>
      <c r="B1202" s="3"/>
      <c r="C1202" s="3">
        <v>39181.08</v>
      </c>
      <c r="D1202" s="3"/>
      <c r="E1202" s="4"/>
      <c r="F1202" s="1"/>
    </row>
    <row r="1203" spans="1:6" ht="15">
      <c r="A1203" s="1">
        <v>2010</v>
      </c>
      <c r="B1203" s="3"/>
      <c r="C1203" s="3">
        <v>39908.03</v>
      </c>
      <c r="D1203" s="3"/>
      <c r="E1203" s="4"/>
      <c r="F1203" s="1"/>
    </row>
    <row r="1204" spans="1:6" ht="15">
      <c r="A1204" s="1">
        <v>2011</v>
      </c>
      <c r="B1204" s="3"/>
      <c r="C1204" s="3">
        <v>36285.25</v>
      </c>
      <c r="D1204" s="3"/>
      <c r="E1204" s="4"/>
      <c r="F1204" s="1"/>
    </row>
    <row r="1205" spans="1:6" ht="15">
      <c r="A1205" s="1">
        <v>2012</v>
      </c>
      <c r="B1205" s="3"/>
      <c r="C1205" s="3">
        <v>49655.89</v>
      </c>
      <c r="D1205" s="3">
        <v>209547</v>
      </c>
      <c r="E1205" s="4"/>
      <c r="F1205" s="1"/>
    </row>
    <row r="1206" spans="1:6" ht="15">
      <c r="A1206" s="1">
        <v>2013</v>
      </c>
      <c r="B1206" s="3"/>
      <c r="C1206" s="3">
        <v>72666.95</v>
      </c>
      <c r="D1206" s="3">
        <v>31148.5</v>
      </c>
      <c r="E1206" s="4"/>
      <c r="F1206" s="1"/>
    </row>
    <row r="1207" spans="1:6" ht="15">
      <c r="A1207" s="1">
        <v>2014</v>
      </c>
      <c r="B1207" s="3"/>
      <c r="C1207" s="3">
        <v>61950.92</v>
      </c>
      <c r="D1207" s="3">
        <v>46561.09</v>
      </c>
      <c r="E1207" s="4"/>
      <c r="F1207" s="1"/>
    </row>
    <row r="1208" spans="1:6" ht="15">
      <c r="A1208" s="1">
        <v>2015</v>
      </c>
      <c r="B1208" s="3"/>
      <c r="C1208" s="3">
        <v>2561.2</v>
      </c>
      <c r="D1208" s="3"/>
      <c r="E1208" s="4"/>
      <c r="F1208" s="1"/>
    </row>
    <row r="1209" spans="1:6" ht="15">
      <c r="A1209" s="1">
        <v>2016</v>
      </c>
      <c r="B1209" s="3"/>
      <c r="C1209" s="3">
        <v>67913.28</v>
      </c>
      <c r="D1209" s="3"/>
      <c r="E1209" s="4"/>
      <c r="F1209" s="1"/>
    </row>
    <row r="1210" spans="1:6" ht="15">
      <c r="A1210" s="1"/>
      <c r="B1210" s="3">
        <f>SUM(B1200:B1208)</f>
        <v>122990</v>
      </c>
      <c r="C1210" s="3">
        <f>SUM(C1201:C1209)</f>
        <v>399508.41000000003</v>
      </c>
      <c r="D1210" s="3">
        <f>SUM(D1201:D1208)</f>
        <v>448704.41000000003</v>
      </c>
      <c r="E1210" s="4"/>
      <c r="F1210" s="1"/>
    </row>
    <row r="1211" spans="1:6" ht="15">
      <c r="A1211" s="1"/>
      <c r="B1211" s="3"/>
      <c r="C1211" s="3"/>
      <c r="D1211" s="3"/>
      <c r="E1211" s="4"/>
      <c r="F1211" s="1"/>
    </row>
    <row r="1212" spans="1:6" ht="15">
      <c r="A1212" s="1"/>
      <c r="B1212" s="3"/>
      <c r="C1212" s="3"/>
      <c r="D1212" s="3">
        <f>C1210-D1210</f>
        <v>-49196</v>
      </c>
      <c r="E1212" s="4"/>
      <c r="F1212" s="1"/>
    </row>
    <row r="1213" spans="1:6" ht="15">
      <c r="A1213" s="1" t="s">
        <v>4</v>
      </c>
      <c r="B1213" s="3"/>
      <c r="C1213" s="3"/>
      <c r="D1213" s="3">
        <f>B1200*40%</f>
        <v>49196</v>
      </c>
      <c r="E1213" s="4"/>
      <c r="F1213" s="1"/>
    </row>
    <row r="1214" spans="1:6" ht="15">
      <c r="A1214" s="1"/>
      <c r="B1214" s="2"/>
      <c r="C1214" s="2"/>
      <c r="D1214" s="3">
        <f>D1212+D1213</f>
        <v>0</v>
      </c>
      <c r="E1214" s="1"/>
      <c r="F1214" s="1"/>
    </row>
    <row r="1217" spans="1:6" ht="15">
      <c r="A1217" s="9" t="s">
        <v>85</v>
      </c>
      <c r="B1217" s="9"/>
      <c r="C1217" s="9"/>
      <c r="D1217" s="9"/>
      <c r="E1217" s="9"/>
      <c r="F1217" s="9"/>
    </row>
    <row r="1243" ht="5.25" customHeight="1"/>
    <row r="1244" ht="15" hidden="1"/>
    <row r="1245" spans="1:6" ht="33.75" customHeight="1">
      <c r="A1245" s="8" t="s">
        <v>24</v>
      </c>
      <c r="B1245" s="8"/>
      <c r="C1245" s="8"/>
      <c r="D1245" s="8"/>
      <c r="E1245" s="8"/>
      <c r="F1245" s="8"/>
    </row>
    <row r="1247" spans="1:6" ht="15">
      <c r="A1247" s="2"/>
      <c r="B1247" s="1" t="s">
        <v>1</v>
      </c>
      <c r="C1247" s="1" t="s">
        <v>2</v>
      </c>
      <c r="D1247" s="1" t="s">
        <v>3</v>
      </c>
      <c r="E1247" s="1"/>
      <c r="F1247" s="1"/>
    </row>
    <row r="1248" spans="1:6" ht="45">
      <c r="A1248" s="2" t="s">
        <v>0</v>
      </c>
      <c r="B1248" s="3">
        <v>125820</v>
      </c>
      <c r="C1248" s="3"/>
      <c r="D1248" s="3"/>
      <c r="E1248" s="4"/>
      <c r="F1248" s="1"/>
    </row>
    <row r="1249" spans="1:6" ht="15">
      <c r="A1249" s="1">
        <v>2008</v>
      </c>
      <c r="B1249" s="3"/>
      <c r="C1249" s="3">
        <v>39201.75</v>
      </c>
      <c r="D1249" s="3"/>
      <c r="E1249" s="4"/>
      <c r="F1249" s="1"/>
    </row>
    <row r="1250" spans="1:6" ht="15">
      <c r="A1250" s="1">
        <v>2009</v>
      </c>
      <c r="B1250" s="3"/>
      <c r="C1250" s="3">
        <v>52269</v>
      </c>
      <c r="D1250" s="3">
        <v>64800</v>
      </c>
      <c r="E1250" s="4"/>
      <c r="F1250" s="1"/>
    </row>
    <row r="1251" spans="1:6" ht="15">
      <c r="A1251" s="1">
        <v>2010</v>
      </c>
      <c r="B1251" s="3"/>
      <c r="C1251" s="3">
        <v>39542.26</v>
      </c>
      <c r="D1251" s="3"/>
      <c r="E1251" s="4"/>
      <c r="F1251" s="1"/>
    </row>
    <row r="1252" spans="1:6" ht="15">
      <c r="A1252" s="1">
        <v>2011</v>
      </c>
      <c r="B1252" s="3"/>
      <c r="C1252" s="3">
        <v>37509.06</v>
      </c>
      <c r="D1252" s="3"/>
      <c r="E1252" s="4"/>
      <c r="F1252" s="1"/>
    </row>
    <row r="1253" spans="1:6" ht="15">
      <c r="A1253" s="1">
        <v>2012</v>
      </c>
      <c r="B1253" s="3"/>
      <c r="C1253" s="3">
        <v>47392.18</v>
      </c>
      <c r="D1253" s="3">
        <v>200120</v>
      </c>
      <c r="E1253" s="4"/>
      <c r="F1253" s="1"/>
    </row>
    <row r="1254" spans="1:6" ht="15">
      <c r="A1254" s="1">
        <v>2013</v>
      </c>
      <c r="B1254" s="3"/>
      <c r="C1254" s="3">
        <v>80555.48</v>
      </c>
      <c r="D1254" s="3">
        <v>40836.05</v>
      </c>
      <c r="E1254" s="4"/>
      <c r="F1254" s="1"/>
    </row>
    <row r="1255" spans="1:6" ht="15">
      <c r="A1255" s="1">
        <v>2014</v>
      </c>
      <c r="B1255" s="3"/>
      <c r="C1255" s="3">
        <v>66875.94</v>
      </c>
      <c r="D1255" s="3"/>
      <c r="E1255" s="4"/>
      <c r="F1255" s="1"/>
    </row>
    <row r="1256" spans="1:6" ht="15">
      <c r="A1256" s="1">
        <v>2015</v>
      </c>
      <c r="B1256" s="3"/>
      <c r="C1256" s="3">
        <v>4155.69</v>
      </c>
      <c r="D1256" s="3"/>
      <c r="E1256" s="4"/>
      <c r="F1256" s="1"/>
    </row>
    <row r="1257" spans="1:6" ht="15">
      <c r="A1257" s="1"/>
      <c r="B1257" s="3">
        <f>SUM(B1248:B1256)</f>
        <v>125820</v>
      </c>
      <c r="C1257" s="3">
        <f>SUM(C1249:C1256)</f>
        <v>367501.36</v>
      </c>
      <c r="D1257" s="3">
        <f>SUM(D1249:D1256)</f>
        <v>305756.05</v>
      </c>
      <c r="E1257" s="4"/>
      <c r="F1257" s="1"/>
    </row>
    <row r="1258" spans="1:6" ht="15">
      <c r="A1258" s="1"/>
      <c r="B1258" s="3"/>
      <c r="C1258" s="3"/>
      <c r="D1258" s="3"/>
      <c r="E1258" s="4"/>
      <c r="F1258" s="1"/>
    </row>
    <row r="1259" spans="1:6" ht="15">
      <c r="A1259" s="1"/>
      <c r="B1259" s="3"/>
      <c r="C1259" s="3"/>
      <c r="D1259" s="3">
        <f>C1257-D1257</f>
        <v>61745.31</v>
      </c>
      <c r="E1259" s="4"/>
      <c r="F1259" s="1"/>
    </row>
    <row r="1260" spans="1:6" ht="15">
      <c r="A1260" s="1" t="s">
        <v>4</v>
      </c>
      <c r="B1260" s="3"/>
      <c r="C1260" s="3"/>
      <c r="D1260" s="3">
        <f>B1248*40%</f>
        <v>50328</v>
      </c>
      <c r="E1260" s="4"/>
      <c r="F1260" s="1"/>
    </row>
    <row r="1261" spans="1:6" ht="15">
      <c r="A1261" s="1"/>
      <c r="B1261" s="2"/>
      <c r="C1261" s="2"/>
      <c r="D1261" s="3">
        <f>D1259+D1260</f>
        <v>112073.31</v>
      </c>
      <c r="E1261" s="1"/>
      <c r="F1261" s="1"/>
    </row>
    <row r="1264" spans="1:6" ht="15">
      <c r="A1264" s="9" t="s">
        <v>85</v>
      </c>
      <c r="B1264" s="9"/>
      <c r="C1264" s="9"/>
      <c r="D1264" s="9"/>
      <c r="E1264" s="9"/>
      <c r="F1264" s="9"/>
    </row>
    <row r="1292" spans="1:6" ht="31.5" customHeight="1">
      <c r="A1292" s="8" t="s">
        <v>25</v>
      </c>
      <c r="B1292" s="8"/>
      <c r="C1292" s="8"/>
      <c r="D1292" s="8"/>
      <c r="E1292" s="8"/>
      <c r="F1292" s="8"/>
    </row>
    <row r="1294" spans="1:6" ht="15">
      <c r="A1294" s="2"/>
      <c r="B1294" s="1" t="s">
        <v>1</v>
      </c>
      <c r="C1294" s="1" t="s">
        <v>2</v>
      </c>
      <c r="D1294" s="1" t="s">
        <v>3</v>
      </c>
      <c r="E1294" s="1"/>
      <c r="F1294" s="1"/>
    </row>
    <row r="1295" spans="1:6" ht="30">
      <c r="A1295" s="2" t="s">
        <v>62</v>
      </c>
      <c r="B1295" s="3"/>
      <c r="C1295" s="3">
        <v>131476</v>
      </c>
      <c r="D1295" s="3"/>
      <c r="E1295" s="4"/>
      <c r="F1295" s="1"/>
    </row>
    <row r="1296" spans="1:6" ht="15">
      <c r="A1296" s="1">
        <v>2008</v>
      </c>
      <c r="B1296" s="3"/>
      <c r="C1296" s="3">
        <v>46494.23</v>
      </c>
      <c r="D1296" s="3">
        <v>127103.67</v>
      </c>
      <c r="E1296" s="4"/>
      <c r="F1296" s="1"/>
    </row>
    <row r="1297" spans="1:6" ht="15">
      <c r="A1297" s="1">
        <v>2009</v>
      </c>
      <c r="B1297" s="3"/>
      <c r="C1297" s="3">
        <v>57599.4</v>
      </c>
      <c r="D1297" s="3">
        <v>14514.28</v>
      </c>
      <c r="E1297" s="4"/>
      <c r="F1297" s="1"/>
    </row>
    <row r="1298" spans="1:6" ht="15">
      <c r="A1298" s="1">
        <v>2010</v>
      </c>
      <c r="B1298" s="3"/>
      <c r="C1298" s="3">
        <v>32426.32</v>
      </c>
      <c r="D1298" s="3"/>
      <c r="E1298" s="4"/>
      <c r="F1298" s="1"/>
    </row>
    <row r="1299" spans="1:6" ht="15">
      <c r="A1299" s="1">
        <v>2011</v>
      </c>
      <c r="B1299" s="3"/>
      <c r="C1299" s="3"/>
      <c r="D1299" s="3"/>
      <c r="E1299" s="4"/>
      <c r="F1299" s="1"/>
    </row>
    <row r="1300" spans="1:6" ht="15">
      <c r="A1300" s="1">
        <v>2012</v>
      </c>
      <c r="B1300" s="3"/>
      <c r="C1300" s="3"/>
      <c r="D1300" s="3"/>
      <c r="E1300" s="4"/>
      <c r="F1300" s="1"/>
    </row>
    <row r="1301" spans="1:6" ht="15">
      <c r="A1301" s="1">
        <v>2013</v>
      </c>
      <c r="B1301" s="3"/>
      <c r="C1301" s="3"/>
      <c r="D1301" s="3">
        <v>124730.4</v>
      </c>
      <c r="E1301" s="4"/>
      <c r="F1301" s="1"/>
    </row>
    <row r="1302" spans="1:6" ht="15">
      <c r="A1302" s="1">
        <v>2014</v>
      </c>
      <c r="B1302" s="3"/>
      <c r="C1302" s="3"/>
      <c r="D1302" s="3"/>
      <c r="E1302" s="4"/>
      <c r="F1302" s="1"/>
    </row>
    <row r="1303" spans="1:6" ht="15">
      <c r="A1303" s="1">
        <v>2015</v>
      </c>
      <c r="B1303" s="3"/>
      <c r="C1303" s="3"/>
      <c r="D1303" s="3"/>
      <c r="E1303" s="4"/>
      <c r="F1303" s="1"/>
    </row>
    <row r="1304" spans="1:6" ht="15">
      <c r="A1304" s="1"/>
      <c r="B1304" s="3">
        <f>SUM(B1295:B1303)</f>
        <v>0</v>
      </c>
      <c r="C1304" s="3">
        <f>SUM(C1295:C1303)</f>
        <v>267995.95</v>
      </c>
      <c r="D1304" s="3">
        <f>SUM(D1296:D1303)</f>
        <v>266348.35</v>
      </c>
      <c r="E1304" s="4"/>
      <c r="F1304" s="1"/>
    </row>
    <row r="1305" spans="1:6" ht="15">
      <c r="A1305" s="1"/>
      <c r="B1305" s="3"/>
      <c r="C1305" s="3"/>
      <c r="D1305" s="3"/>
      <c r="E1305" s="4"/>
      <c r="F1305" s="1"/>
    </row>
    <row r="1306" spans="1:6" ht="15">
      <c r="A1306" s="1" t="s">
        <v>6</v>
      </c>
      <c r="B1306" s="3"/>
      <c r="C1306" s="3"/>
      <c r="D1306" s="3">
        <f>C1304-D1304</f>
        <v>1647.600000000035</v>
      </c>
      <c r="E1306" s="4"/>
      <c r="F1306" s="1"/>
    </row>
    <row r="1309" spans="1:6" ht="15">
      <c r="A1309" s="9" t="s">
        <v>85</v>
      </c>
      <c r="B1309" s="9"/>
      <c r="C1309" s="9"/>
      <c r="D1309" s="9"/>
      <c r="E1309" s="9"/>
      <c r="F1309" s="9"/>
    </row>
    <row r="1339" spans="1:6" ht="30" customHeight="1">
      <c r="A1339" s="8" t="s">
        <v>26</v>
      </c>
      <c r="B1339" s="8"/>
      <c r="C1339" s="8"/>
      <c r="D1339" s="8"/>
      <c r="E1339" s="8"/>
      <c r="F1339" s="8"/>
    </row>
    <row r="1341" spans="1:6" ht="15">
      <c r="A1341" s="2"/>
      <c r="B1341" s="1" t="s">
        <v>1</v>
      </c>
      <c r="C1341" s="1" t="s">
        <v>2</v>
      </c>
      <c r="D1341" s="1" t="s">
        <v>3</v>
      </c>
      <c r="E1341" s="1"/>
      <c r="F1341" s="1"/>
    </row>
    <row r="1342" spans="1:6" ht="30">
      <c r="A1342" s="2" t="s">
        <v>62</v>
      </c>
      <c r="B1342" s="3"/>
      <c r="C1342" s="3">
        <v>127260</v>
      </c>
      <c r="D1342" s="3"/>
      <c r="E1342" s="4"/>
      <c r="F1342" s="1"/>
    </row>
    <row r="1343" spans="1:6" ht="15">
      <c r="A1343" s="1">
        <v>2008</v>
      </c>
      <c r="B1343" s="3"/>
      <c r="C1343" s="3">
        <v>43306.02</v>
      </c>
      <c r="D1343" s="3">
        <v>122119.49</v>
      </c>
      <c r="E1343" s="4"/>
      <c r="F1343" s="1"/>
    </row>
    <row r="1344" spans="1:6" ht="15">
      <c r="A1344" s="1">
        <v>2009</v>
      </c>
      <c r="B1344" s="3"/>
      <c r="C1344" s="3">
        <v>57741.36</v>
      </c>
      <c r="D1344" s="3"/>
      <c r="E1344" s="4"/>
      <c r="F1344" s="1"/>
    </row>
    <row r="1345" spans="1:6" ht="15">
      <c r="A1345" s="1">
        <v>2010</v>
      </c>
      <c r="B1345" s="3"/>
      <c r="C1345" s="3">
        <v>32000.29</v>
      </c>
      <c r="D1345" s="3"/>
      <c r="E1345" s="4"/>
      <c r="F1345" s="1"/>
    </row>
    <row r="1346" spans="1:6" ht="15">
      <c r="A1346" s="1">
        <v>2011</v>
      </c>
      <c r="B1346" s="3"/>
      <c r="C1346" s="3"/>
      <c r="D1346" s="3"/>
      <c r="E1346" s="4"/>
      <c r="F1346" s="1"/>
    </row>
    <row r="1347" spans="1:6" ht="15">
      <c r="A1347" s="1">
        <v>2012</v>
      </c>
      <c r="B1347" s="3"/>
      <c r="C1347" s="3"/>
      <c r="D1347" s="3"/>
      <c r="E1347" s="4"/>
      <c r="F1347" s="1"/>
    </row>
    <row r="1348" spans="1:6" ht="15">
      <c r="A1348" s="1">
        <v>2013</v>
      </c>
      <c r="B1348" s="3"/>
      <c r="C1348" s="3"/>
      <c r="D1348" s="3">
        <v>138179.1</v>
      </c>
      <c r="E1348" s="4"/>
      <c r="F1348" s="1"/>
    </row>
    <row r="1349" spans="1:6" ht="15">
      <c r="A1349" s="1">
        <v>2014</v>
      </c>
      <c r="B1349" s="3"/>
      <c r="C1349" s="3"/>
      <c r="D1349" s="3"/>
      <c r="E1349" s="4"/>
      <c r="F1349" s="1"/>
    </row>
    <row r="1350" spans="1:6" ht="15">
      <c r="A1350" s="1">
        <v>2015</v>
      </c>
      <c r="B1350" s="3"/>
      <c r="C1350" s="3"/>
      <c r="D1350" s="3"/>
      <c r="E1350" s="4"/>
      <c r="F1350" s="1"/>
    </row>
    <row r="1351" spans="1:6" ht="15">
      <c r="A1351" s="1"/>
      <c r="B1351" s="3">
        <f>SUM(B1342:B1350)</f>
        <v>0</v>
      </c>
      <c r="C1351" s="3">
        <f>SUM(C1342:C1350)</f>
        <v>260307.67</v>
      </c>
      <c r="D1351" s="3">
        <f>SUM(D1343:D1350)</f>
        <v>260298.59000000003</v>
      </c>
      <c r="E1351" s="4"/>
      <c r="F1351" s="1"/>
    </row>
    <row r="1352" spans="1:6" ht="15">
      <c r="A1352" s="1"/>
      <c r="B1352" s="3"/>
      <c r="C1352" s="3"/>
      <c r="D1352" s="3"/>
      <c r="E1352" s="4"/>
      <c r="F1352" s="1"/>
    </row>
    <row r="1353" spans="1:6" ht="15">
      <c r="A1353" s="1" t="s">
        <v>6</v>
      </c>
      <c r="B1353" s="3"/>
      <c r="C1353" s="3"/>
      <c r="D1353" s="3">
        <f>C1351-D1351</f>
        <v>9.079999999987194</v>
      </c>
      <c r="E1353" s="4"/>
      <c r="F1353" s="1"/>
    </row>
    <row r="1356" spans="1:6" ht="15">
      <c r="A1356" s="9" t="s">
        <v>85</v>
      </c>
      <c r="B1356" s="9"/>
      <c r="C1356" s="9"/>
      <c r="D1356" s="9"/>
      <c r="E1356" s="9"/>
      <c r="F1356" s="9"/>
    </row>
    <row r="1386" spans="1:6" ht="33" customHeight="1">
      <c r="A1386" s="8" t="s">
        <v>27</v>
      </c>
      <c r="B1386" s="8"/>
      <c r="C1386" s="8"/>
      <c r="D1386" s="8"/>
      <c r="E1386" s="8"/>
      <c r="F1386" s="8"/>
    </row>
    <row r="1388" spans="1:6" ht="15">
      <c r="A1388" s="2"/>
      <c r="B1388" s="1" t="s">
        <v>1</v>
      </c>
      <c r="C1388" s="1" t="s">
        <v>2</v>
      </c>
      <c r="D1388" s="1" t="s">
        <v>3</v>
      </c>
      <c r="E1388" s="1"/>
      <c r="F1388" s="1"/>
    </row>
    <row r="1389" spans="1:6" ht="30">
      <c r="A1389" s="2" t="s">
        <v>56</v>
      </c>
      <c r="B1389" s="3">
        <v>-147420</v>
      </c>
      <c r="C1389" s="3"/>
      <c r="D1389" s="3"/>
      <c r="E1389" s="4"/>
      <c r="F1389" s="1"/>
    </row>
    <row r="1390" spans="1:6" ht="15">
      <c r="A1390" s="1">
        <v>2008</v>
      </c>
      <c r="B1390" s="3"/>
      <c r="C1390" s="3">
        <v>110180.52</v>
      </c>
      <c r="D1390" s="3"/>
      <c r="E1390" s="4"/>
      <c r="F1390" s="1"/>
    </row>
    <row r="1391" spans="1:6" ht="15">
      <c r="A1391" s="1">
        <v>2009</v>
      </c>
      <c r="B1391" s="3"/>
      <c r="C1391" s="3">
        <v>146907.36</v>
      </c>
      <c r="D1391" s="3"/>
      <c r="E1391" s="4"/>
      <c r="F1391" s="1"/>
    </row>
    <row r="1392" spans="1:6" ht="15">
      <c r="A1392" s="1">
        <v>2010</v>
      </c>
      <c r="B1392" s="3"/>
      <c r="C1392" s="3">
        <v>82628.11</v>
      </c>
      <c r="D1392" s="3"/>
      <c r="E1392" s="4"/>
      <c r="F1392" s="1"/>
    </row>
    <row r="1393" spans="1:6" ht="15">
      <c r="A1393" s="1">
        <v>2011</v>
      </c>
      <c r="B1393" s="3"/>
      <c r="C1393" s="3"/>
      <c r="D1393" s="3"/>
      <c r="E1393" s="4"/>
      <c r="F1393" s="1"/>
    </row>
    <row r="1394" spans="1:6" ht="15">
      <c r="A1394" s="1">
        <v>2012</v>
      </c>
      <c r="B1394" s="3"/>
      <c r="C1394" s="3"/>
      <c r="D1394" s="3">
        <v>165176.9</v>
      </c>
      <c r="E1394" s="4"/>
      <c r="F1394" s="1"/>
    </row>
    <row r="1395" spans="1:6" ht="15">
      <c r="A1395" s="1">
        <v>2013</v>
      </c>
      <c r="B1395" s="3"/>
      <c r="C1395" s="3"/>
      <c r="D1395" s="3"/>
      <c r="E1395" s="4"/>
      <c r="F1395" s="1"/>
    </row>
    <row r="1396" spans="1:6" ht="15">
      <c r="A1396" s="1">
        <v>2014</v>
      </c>
      <c r="B1396" s="3"/>
      <c r="C1396" s="3"/>
      <c r="D1396" s="3"/>
      <c r="E1396" s="4"/>
      <c r="F1396" s="1"/>
    </row>
    <row r="1397" spans="1:6" ht="15">
      <c r="A1397" s="1">
        <v>2015</v>
      </c>
      <c r="B1397" s="3"/>
      <c r="C1397" s="3"/>
      <c r="D1397" s="3"/>
      <c r="E1397" s="4"/>
      <c r="F1397" s="1"/>
    </row>
    <row r="1398" spans="1:6" ht="15">
      <c r="A1398" s="1"/>
      <c r="B1398" s="3">
        <f>SUM(B1389:B1397)</f>
        <v>-147420</v>
      </c>
      <c r="C1398" s="3">
        <f>SUM(C1390:C1397)</f>
        <v>339715.99</v>
      </c>
      <c r="D1398" s="3">
        <f>SUM(D1390:D1397)</f>
        <v>165176.9</v>
      </c>
      <c r="E1398" s="4"/>
      <c r="F1398" s="1"/>
    </row>
    <row r="1399" spans="1:6" ht="15">
      <c r="A1399" s="1"/>
      <c r="B1399" s="3"/>
      <c r="C1399" s="3"/>
      <c r="D1399" s="3"/>
      <c r="E1399" s="4"/>
      <c r="F1399" s="1"/>
    </row>
    <row r="1400" spans="1:6" ht="15">
      <c r="A1400" s="1"/>
      <c r="B1400" s="3"/>
      <c r="C1400" s="3"/>
      <c r="D1400" s="3">
        <f>B1398+C1398-D1398</f>
        <v>27119.089999999997</v>
      </c>
      <c r="E1400" s="4"/>
      <c r="F1400" s="1"/>
    </row>
    <row r="1401" spans="1:6" ht="15">
      <c r="A1401" s="1" t="s">
        <v>4</v>
      </c>
      <c r="B1401" s="3"/>
      <c r="C1401" s="3"/>
      <c r="D1401" s="3"/>
      <c r="E1401" s="4"/>
      <c r="F1401" s="1"/>
    </row>
    <row r="1402" spans="1:6" ht="15">
      <c r="A1402" s="1"/>
      <c r="B1402" s="2"/>
      <c r="C1402" s="2"/>
      <c r="D1402" s="3">
        <f>D1400+D1401</f>
        <v>27119.089999999997</v>
      </c>
      <c r="E1402" s="1"/>
      <c r="F1402" s="1"/>
    </row>
    <row r="1405" spans="1:6" ht="15">
      <c r="A1405" s="9" t="s">
        <v>85</v>
      </c>
      <c r="B1405" s="9"/>
      <c r="C1405" s="9"/>
      <c r="D1405" s="9"/>
      <c r="E1405" s="9"/>
      <c r="F1405" s="9"/>
    </row>
    <row r="1433" spans="1:6" ht="33" customHeight="1">
      <c r="A1433" s="8" t="s">
        <v>28</v>
      </c>
      <c r="B1433" s="8"/>
      <c r="C1433" s="8"/>
      <c r="D1433" s="8"/>
      <c r="E1433" s="8"/>
      <c r="F1433" s="8"/>
    </row>
    <row r="1435" spans="1:6" ht="15">
      <c r="A1435" s="2"/>
      <c r="B1435" s="1" t="s">
        <v>1</v>
      </c>
      <c r="C1435" s="1" t="s">
        <v>2</v>
      </c>
      <c r="D1435" s="1" t="s">
        <v>3</v>
      </c>
      <c r="E1435" s="1"/>
      <c r="F1435" s="1"/>
    </row>
    <row r="1436" spans="1:6" ht="45">
      <c r="A1436" s="2" t="s">
        <v>0</v>
      </c>
      <c r="B1436" s="3">
        <v>17566</v>
      </c>
      <c r="C1436" s="3"/>
      <c r="D1436" s="3"/>
      <c r="E1436" s="4"/>
      <c r="F1436" s="1"/>
    </row>
    <row r="1437" spans="1:6" ht="15">
      <c r="A1437" s="1">
        <v>2008</v>
      </c>
      <c r="B1437" s="3"/>
      <c r="C1437" s="3">
        <v>9793.08</v>
      </c>
      <c r="D1437" s="3"/>
      <c r="E1437" s="4"/>
      <c r="F1437" s="1"/>
    </row>
    <row r="1438" spans="1:6" ht="15">
      <c r="A1438" s="1">
        <v>2009</v>
      </c>
      <c r="B1438" s="3"/>
      <c r="C1438" s="3">
        <v>13057.44</v>
      </c>
      <c r="D1438" s="3"/>
      <c r="E1438" s="4"/>
      <c r="F1438" s="1"/>
    </row>
    <row r="1439" spans="1:6" ht="15">
      <c r="A1439" s="1">
        <v>2010</v>
      </c>
      <c r="B1439" s="3"/>
      <c r="C1439" s="3">
        <v>8321.5</v>
      </c>
      <c r="D1439" s="3"/>
      <c r="E1439" s="4"/>
      <c r="F1439" s="1"/>
    </row>
    <row r="1440" spans="1:6" ht="15">
      <c r="A1440" s="1">
        <v>2011</v>
      </c>
      <c r="B1440" s="3"/>
      <c r="C1440" s="3">
        <v>5308</v>
      </c>
      <c r="D1440" s="3"/>
      <c r="E1440" s="4"/>
      <c r="F1440" s="1"/>
    </row>
    <row r="1441" spans="1:6" ht="15">
      <c r="A1441" s="1">
        <v>2012</v>
      </c>
      <c r="B1441" s="3"/>
      <c r="C1441" s="3">
        <v>5256.43</v>
      </c>
      <c r="D1441" s="3"/>
      <c r="E1441" s="4"/>
      <c r="F1441" s="1"/>
    </row>
    <row r="1442" spans="1:6" ht="15">
      <c r="A1442" s="1">
        <v>2013</v>
      </c>
      <c r="B1442" s="3"/>
      <c r="C1442" s="3">
        <v>5221.83</v>
      </c>
      <c r="D1442" s="3"/>
      <c r="E1442" s="4"/>
      <c r="F1442" s="1"/>
    </row>
    <row r="1443" spans="1:6" ht="15">
      <c r="A1443" s="1">
        <v>2014</v>
      </c>
      <c r="B1443" s="3"/>
      <c r="C1443" s="3">
        <v>4407.9</v>
      </c>
      <c r="D1443" s="3"/>
      <c r="E1443" s="4"/>
      <c r="F1443" s="1"/>
    </row>
    <row r="1444" spans="1:6" ht="15">
      <c r="A1444" s="1">
        <v>2015</v>
      </c>
      <c r="B1444" s="3"/>
      <c r="C1444" s="3">
        <v>64.26</v>
      </c>
      <c r="D1444" s="3"/>
      <c r="E1444" s="4"/>
      <c r="F1444" s="1"/>
    </row>
    <row r="1445" spans="1:6" ht="15">
      <c r="A1445" s="1"/>
      <c r="B1445" s="3">
        <f>SUM(B1436:B1444)</f>
        <v>17566</v>
      </c>
      <c r="C1445" s="3">
        <f>SUM(C1437:C1444)</f>
        <v>51430.44000000001</v>
      </c>
      <c r="D1445" s="3">
        <f>SUM(D1437:D1444)</f>
        <v>0</v>
      </c>
      <c r="E1445" s="4"/>
      <c r="F1445" s="1"/>
    </row>
    <row r="1446" spans="1:6" ht="15">
      <c r="A1446" s="1"/>
      <c r="B1446" s="3"/>
      <c r="C1446" s="3"/>
      <c r="D1446" s="3"/>
      <c r="E1446" s="4"/>
      <c r="F1446" s="1"/>
    </row>
    <row r="1447" spans="1:6" ht="15">
      <c r="A1447" s="1"/>
      <c r="B1447" s="3"/>
      <c r="C1447" s="3"/>
      <c r="D1447" s="3">
        <f>C1445-D1445</f>
        <v>51430.44000000001</v>
      </c>
      <c r="E1447" s="4"/>
      <c r="F1447" s="1"/>
    </row>
    <row r="1448" spans="1:6" ht="15">
      <c r="A1448" s="1" t="s">
        <v>4</v>
      </c>
      <c r="B1448" s="3"/>
      <c r="C1448" s="3"/>
      <c r="D1448" s="3">
        <f>B1436*40%</f>
        <v>7026.400000000001</v>
      </c>
      <c r="E1448" s="4"/>
      <c r="F1448" s="1"/>
    </row>
    <row r="1449" spans="1:6" ht="15">
      <c r="A1449" s="1"/>
      <c r="B1449" s="2"/>
      <c r="C1449" s="2"/>
      <c r="D1449" s="3">
        <f>D1447+D1448</f>
        <v>58456.84000000001</v>
      </c>
      <c r="E1449" s="1"/>
      <c r="F1449" s="1"/>
    </row>
    <row r="1452" spans="1:6" ht="15">
      <c r="A1452" s="9" t="s">
        <v>85</v>
      </c>
      <c r="B1452" s="9"/>
      <c r="C1452" s="9"/>
      <c r="D1452" s="9"/>
      <c r="E1452" s="9"/>
      <c r="F1452" s="9"/>
    </row>
    <row r="1480" spans="1:6" ht="36" customHeight="1">
      <c r="A1480" s="8" t="s">
        <v>29</v>
      </c>
      <c r="B1480" s="8"/>
      <c r="C1480" s="8"/>
      <c r="D1480" s="8"/>
      <c r="E1480" s="8"/>
      <c r="F1480" s="8"/>
    </row>
    <row r="1482" spans="1:6" ht="15">
      <c r="A1482" s="2"/>
      <c r="B1482" s="1" t="s">
        <v>1</v>
      </c>
      <c r="C1482" s="1" t="s">
        <v>2</v>
      </c>
      <c r="D1482" s="1" t="s">
        <v>3</v>
      </c>
      <c r="E1482" s="1"/>
      <c r="F1482" s="1"/>
    </row>
    <row r="1483" spans="1:6" ht="45">
      <c r="A1483" s="2" t="s">
        <v>0</v>
      </c>
      <c r="B1483" s="3">
        <v>13418</v>
      </c>
      <c r="C1483" s="3"/>
      <c r="D1483" s="3"/>
      <c r="E1483" s="4"/>
      <c r="F1483" s="1"/>
    </row>
    <row r="1484" spans="1:6" ht="15">
      <c r="A1484" s="1">
        <v>2008</v>
      </c>
      <c r="B1484" s="3"/>
      <c r="C1484" s="3">
        <v>4635.81</v>
      </c>
      <c r="D1484" s="3"/>
      <c r="E1484" s="4"/>
      <c r="F1484" s="1"/>
    </row>
    <row r="1485" spans="1:6" ht="15">
      <c r="A1485" s="1">
        <v>2009</v>
      </c>
      <c r="B1485" s="3"/>
      <c r="C1485" s="3">
        <v>5949.19</v>
      </c>
      <c r="D1485" s="3"/>
      <c r="E1485" s="4"/>
      <c r="F1485" s="1"/>
    </row>
    <row r="1486" spans="1:6" ht="15">
      <c r="A1486" s="1">
        <v>2010</v>
      </c>
      <c r="B1486" s="3"/>
      <c r="C1486" s="3">
        <v>4415.14</v>
      </c>
      <c r="D1486" s="3"/>
      <c r="E1486" s="4"/>
      <c r="F1486" s="1"/>
    </row>
    <row r="1487" spans="1:6" ht="15">
      <c r="A1487" s="1">
        <v>2011</v>
      </c>
      <c r="B1487" s="3"/>
      <c r="C1487" s="3">
        <v>3917</v>
      </c>
      <c r="D1487" s="3"/>
      <c r="E1487" s="4"/>
      <c r="F1487" s="1"/>
    </row>
    <row r="1488" spans="1:6" ht="15">
      <c r="A1488" s="1">
        <v>2012</v>
      </c>
      <c r="B1488" s="3"/>
      <c r="C1488" s="3">
        <v>6374.18</v>
      </c>
      <c r="D1488" s="3"/>
      <c r="E1488" s="4"/>
      <c r="F1488" s="1"/>
    </row>
    <row r="1489" spans="1:6" ht="15">
      <c r="A1489" s="1">
        <v>2013</v>
      </c>
      <c r="B1489" s="3"/>
      <c r="C1489" s="3">
        <v>4413.7</v>
      </c>
      <c r="D1489" s="3"/>
      <c r="E1489" s="4"/>
      <c r="F1489" s="1"/>
    </row>
    <row r="1490" spans="1:6" ht="15">
      <c r="A1490" s="1">
        <v>2014</v>
      </c>
      <c r="B1490" s="3"/>
      <c r="C1490" s="3">
        <v>5048</v>
      </c>
      <c r="D1490" s="3"/>
      <c r="E1490" s="4"/>
      <c r="F1490" s="1"/>
    </row>
    <row r="1491" spans="1:6" ht="15">
      <c r="A1491" s="1">
        <v>2015</v>
      </c>
      <c r="B1491" s="3"/>
      <c r="C1491" s="3">
        <v>64.21</v>
      </c>
      <c r="D1491" s="3"/>
      <c r="E1491" s="4"/>
      <c r="F1491" s="1"/>
    </row>
    <row r="1492" spans="1:6" ht="15">
      <c r="A1492" s="1">
        <v>2016</v>
      </c>
      <c r="B1492" s="3"/>
      <c r="C1492" s="3"/>
      <c r="D1492" s="3">
        <v>40184.43</v>
      </c>
      <c r="E1492" s="4"/>
      <c r="F1492" s="1"/>
    </row>
    <row r="1493" spans="1:6" ht="15">
      <c r="A1493" s="1"/>
      <c r="B1493" s="3">
        <f>SUM(B1483:B1491)</f>
        <v>13418</v>
      </c>
      <c r="C1493" s="3">
        <f>SUM(C1484:C1491)</f>
        <v>34817.23</v>
      </c>
      <c r="D1493" s="3">
        <f>SUM(D1484:D1492)</f>
        <v>40184.43</v>
      </c>
      <c r="E1493" s="4"/>
      <c r="F1493" s="1"/>
    </row>
    <row r="1494" spans="1:6" ht="15">
      <c r="A1494" s="1"/>
      <c r="B1494" s="3"/>
      <c r="C1494" s="3"/>
      <c r="D1494" s="3"/>
      <c r="E1494" s="4"/>
      <c r="F1494" s="1"/>
    </row>
    <row r="1495" spans="1:6" ht="15">
      <c r="A1495" s="1"/>
      <c r="B1495" s="3"/>
      <c r="C1495" s="3"/>
      <c r="D1495" s="3">
        <f>C1493-D1493</f>
        <v>-5367.199999999997</v>
      </c>
      <c r="E1495" s="4"/>
      <c r="F1495" s="1"/>
    </row>
    <row r="1496" spans="1:6" ht="15">
      <c r="A1496" s="1" t="s">
        <v>4</v>
      </c>
      <c r="B1496" s="3"/>
      <c r="C1496" s="3"/>
      <c r="D1496" s="3">
        <f>B1483*40%</f>
        <v>5367.200000000001</v>
      </c>
      <c r="E1496" s="4"/>
      <c r="F1496" s="1"/>
    </row>
    <row r="1497" spans="1:6" ht="15">
      <c r="A1497" s="1"/>
      <c r="B1497" s="2"/>
      <c r="C1497" s="2"/>
      <c r="D1497" s="3">
        <f>D1495+D1496</f>
        <v>0</v>
      </c>
      <c r="E1497" s="1"/>
      <c r="F1497" s="1"/>
    </row>
    <row r="1500" spans="1:6" ht="15">
      <c r="A1500" s="9" t="s">
        <v>85</v>
      </c>
      <c r="B1500" s="9"/>
      <c r="C1500" s="9"/>
      <c r="D1500" s="9"/>
      <c r="E1500" s="9"/>
      <c r="F1500" s="9"/>
    </row>
    <row r="1528" spans="1:6" ht="33" customHeight="1">
      <c r="A1528" s="8" t="s">
        <v>30</v>
      </c>
      <c r="B1528" s="8"/>
      <c r="C1528" s="8"/>
      <c r="D1528" s="8"/>
      <c r="E1528" s="8"/>
      <c r="F1528" s="8"/>
    </row>
    <row r="1530" spans="1:6" ht="15">
      <c r="A1530" s="2"/>
      <c r="B1530" s="1" t="s">
        <v>1</v>
      </c>
      <c r="C1530" s="1" t="s">
        <v>2</v>
      </c>
      <c r="D1530" s="1" t="s">
        <v>3</v>
      </c>
      <c r="E1530" s="1"/>
      <c r="F1530" s="1"/>
    </row>
    <row r="1531" spans="1:6" ht="45">
      <c r="A1531" s="2" t="s">
        <v>0</v>
      </c>
      <c r="B1531" s="3"/>
      <c r="C1531" s="3"/>
      <c r="D1531" s="3"/>
      <c r="E1531" s="4"/>
      <c r="F1531" s="1"/>
    </row>
    <row r="1532" spans="1:6" ht="15">
      <c r="A1532" s="1">
        <v>2008</v>
      </c>
      <c r="B1532" s="3"/>
      <c r="C1532" s="3"/>
      <c r="D1532" s="3"/>
      <c r="E1532" s="4"/>
      <c r="F1532" s="1"/>
    </row>
    <row r="1533" spans="1:6" ht="15">
      <c r="A1533" s="1">
        <v>2009</v>
      </c>
      <c r="B1533" s="3"/>
      <c r="C1533" s="3"/>
      <c r="D1533" s="3"/>
      <c r="E1533" s="4"/>
      <c r="F1533" s="1"/>
    </row>
    <row r="1534" spans="1:6" ht="15">
      <c r="A1534" s="1">
        <v>2010</v>
      </c>
      <c r="B1534" s="3"/>
      <c r="C1534" s="3"/>
      <c r="D1534" s="3"/>
      <c r="E1534" s="4"/>
      <c r="F1534" s="1"/>
    </row>
    <row r="1535" spans="1:6" ht="15">
      <c r="A1535" s="1">
        <v>2011</v>
      </c>
      <c r="B1535" s="3"/>
      <c r="C1535" s="3">
        <v>2593</v>
      </c>
      <c r="D1535" s="3"/>
      <c r="E1535" s="4"/>
      <c r="F1535" s="1"/>
    </row>
    <row r="1536" spans="1:6" ht="15">
      <c r="A1536" s="1">
        <v>2012</v>
      </c>
      <c r="B1536" s="3"/>
      <c r="C1536" s="3">
        <v>2807.68</v>
      </c>
      <c r="D1536" s="3"/>
      <c r="E1536" s="4"/>
      <c r="F1536" s="1"/>
    </row>
    <row r="1537" spans="1:6" ht="15">
      <c r="A1537" s="1">
        <v>2013</v>
      </c>
      <c r="B1537" s="3"/>
      <c r="C1537" s="3">
        <v>2752.63</v>
      </c>
      <c r="D1537" s="3"/>
      <c r="E1537" s="4"/>
      <c r="F1537" s="1"/>
    </row>
    <row r="1538" spans="1:6" ht="15">
      <c r="A1538" s="1">
        <v>2014</v>
      </c>
      <c r="B1538" s="3"/>
      <c r="C1538" s="3">
        <v>2550.2</v>
      </c>
      <c r="D1538" s="3"/>
      <c r="E1538" s="4"/>
      <c r="F1538" s="1"/>
    </row>
    <row r="1539" spans="1:6" ht="15">
      <c r="A1539" s="1">
        <v>2015</v>
      </c>
      <c r="B1539" s="3"/>
      <c r="C1539" s="3">
        <v>150.66</v>
      </c>
      <c r="D1539" s="3"/>
      <c r="E1539" s="4"/>
      <c r="F1539" s="1"/>
    </row>
    <row r="1540" spans="1:6" ht="15">
      <c r="A1540" s="1">
        <v>2016</v>
      </c>
      <c r="B1540" s="3"/>
      <c r="C1540" s="3"/>
      <c r="D1540" s="3"/>
      <c r="E1540" s="4"/>
      <c r="F1540" s="1"/>
    </row>
    <row r="1541" spans="1:6" ht="15">
      <c r="A1541" s="1">
        <v>2017</v>
      </c>
      <c r="B1541" s="3"/>
      <c r="C1541" s="3"/>
      <c r="D1541" s="3">
        <v>10854.17</v>
      </c>
      <c r="E1541" s="4"/>
      <c r="F1541" s="1"/>
    </row>
    <row r="1542" spans="1:6" ht="15">
      <c r="A1542" s="1"/>
      <c r="B1542" s="3">
        <f>SUM(B1531:B1539)</f>
        <v>0</v>
      </c>
      <c r="C1542" s="3">
        <f>SUM(C1532:C1539)</f>
        <v>10854.17</v>
      </c>
      <c r="D1542" s="3">
        <f>SUM(D1532:D1541)</f>
        <v>10854.17</v>
      </c>
      <c r="E1542" s="4"/>
      <c r="F1542" s="1"/>
    </row>
    <row r="1543" spans="1:6" ht="15">
      <c r="A1543" s="1"/>
      <c r="B1543" s="3"/>
      <c r="C1543" s="3"/>
      <c r="D1543" s="3"/>
      <c r="E1543" s="4"/>
      <c r="F1543" s="1"/>
    </row>
    <row r="1544" spans="1:6" ht="15">
      <c r="A1544" s="1"/>
      <c r="B1544" s="3"/>
      <c r="C1544" s="3"/>
      <c r="D1544" s="3">
        <f>C1542-D1542</f>
        <v>0</v>
      </c>
      <c r="E1544" s="4"/>
      <c r="F1544" s="1"/>
    </row>
    <row r="1545" spans="1:6" ht="15">
      <c r="A1545" s="1" t="s">
        <v>4</v>
      </c>
      <c r="B1545" s="3"/>
      <c r="C1545" s="3"/>
      <c r="D1545" s="3">
        <f>B1531*40%</f>
        <v>0</v>
      </c>
      <c r="E1545" s="4"/>
      <c r="F1545" s="1"/>
    </row>
    <row r="1546" spans="1:6" ht="15">
      <c r="A1546" s="1"/>
      <c r="B1546" s="2"/>
      <c r="C1546" s="2"/>
      <c r="D1546" s="3">
        <f>D1544+D1545</f>
        <v>0</v>
      </c>
      <c r="E1546" s="1"/>
      <c r="F1546" s="1"/>
    </row>
    <row r="1549" spans="1:6" ht="15">
      <c r="A1549" s="9" t="s">
        <v>85</v>
      </c>
      <c r="B1549" s="9"/>
      <c r="C1549" s="9"/>
      <c r="D1549" s="9"/>
      <c r="E1549" s="9"/>
      <c r="F1549" s="9"/>
    </row>
    <row r="1576" spans="1:6" ht="31.5" customHeight="1">
      <c r="A1576" s="8" t="s">
        <v>31</v>
      </c>
      <c r="B1576" s="8"/>
      <c r="C1576" s="8"/>
      <c r="D1576" s="8"/>
      <c r="E1576" s="8"/>
      <c r="F1576" s="8"/>
    </row>
    <row r="1578" spans="1:6" ht="15">
      <c r="A1578" s="2"/>
      <c r="B1578" s="1" t="s">
        <v>1</v>
      </c>
      <c r="C1578" s="1" t="s">
        <v>2</v>
      </c>
      <c r="D1578" s="1" t="s">
        <v>3</v>
      </c>
      <c r="E1578" s="1"/>
      <c r="F1578" s="1"/>
    </row>
    <row r="1579" spans="1:6" ht="15">
      <c r="A1579" s="1">
        <v>2008</v>
      </c>
      <c r="B1579" s="3"/>
      <c r="C1579" s="3"/>
      <c r="D1579" s="3"/>
      <c r="E1579" s="4"/>
      <c r="F1579" s="1"/>
    </row>
    <row r="1580" spans="1:6" ht="15">
      <c r="A1580" s="1">
        <v>2009</v>
      </c>
      <c r="B1580" s="3"/>
      <c r="C1580" s="3"/>
      <c r="D1580" s="3"/>
      <c r="E1580" s="4"/>
      <c r="F1580" s="1"/>
    </row>
    <row r="1581" spans="1:6" ht="15">
      <c r="A1581" s="1">
        <v>2010</v>
      </c>
      <c r="B1581" s="3"/>
      <c r="C1581" s="3"/>
      <c r="D1581" s="3"/>
      <c r="E1581" s="4"/>
      <c r="F1581" s="1"/>
    </row>
    <row r="1582" spans="1:6" ht="15">
      <c r="A1582" s="1">
        <v>2011</v>
      </c>
      <c r="B1582" s="3"/>
      <c r="C1582" s="3">
        <v>2913</v>
      </c>
      <c r="D1582" s="3"/>
      <c r="E1582" s="4"/>
      <c r="F1582" s="1"/>
    </row>
    <row r="1583" spans="1:6" ht="15">
      <c r="A1583" s="1">
        <v>2012</v>
      </c>
      <c r="B1583" s="3"/>
      <c r="C1583" s="3">
        <v>3800.14</v>
      </c>
      <c r="D1583" s="3"/>
      <c r="E1583" s="4"/>
      <c r="F1583" s="1"/>
    </row>
    <row r="1584" spans="1:6" ht="15">
      <c r="A1584" s="1">
        <v>2013</v>
      </c>
      <c r="B1584" s="3"/>
      <c r="C1584" s="3">
        <v>4047.7</v>
      </c>
      <c r="D1584" s="3"/>
      <c r="E1584" s="4"/>
      <c r="F1584" s="1"/>
    </row>
    <row r="1585" spans="1:6" ht="15">
      <c r="A1585" s="1">
        <v>2014</v>
      </c>
      <c r="B1585" s="3"/>
      <c r="C1585" s="3">
        <v>3788</v>
      </c>
      <c r="D1585" s="3"/>
      <c r="E1585" s="4"/>
      <c r="F1585" s="1"/>
    </row>
    <row r="1586" spans="1:6" ht="15">
      <c r="A1586" s="1">
        <v>2015</v>
      </c>
      <c r="B1586" s="3"/>
      <c r="C1586" s="3">
        <v>17</v>
      </c>
      <c r="D1586" s="3"/>
      <c r="E1586" s="4"/>
      <c r="F1586" s="1"/>
    </row>
    <row r="1587" spans="1:6" ht="15">
      <c r="A1587" s="1"/>
      <c r="B1587" s="3">
        <f>SUM(B1579:B1586)</f>
        <v>0</v>
      </c>
      <c r="C1587" s="3">
        <f>SUM(C1579:C1586)</f>
        <v>14565.84</v>
      </c>
      <c r="D1587" s="3">
        <f>SUM(D1579:D1586)</f>
        <v>0</v>
      </c>
      <c r="E1587" s="4"/>
      <c r="F1587" s="1"/>
    </row>
    <row r="1588" spans="1:6" ht="15">
      <c r="A1588" s="1"/>
      <c r="B1588" s="3"/>
      <c r="C1588" s="3"/>
      <c r="D1588" s="3"/>
      <c r="E1588" s="4"/>
      <c r="F1588" s="1"/>
    </row>
    <row r="1589" spans="1:6" ht="15">
      <c r="A1589" s="1"/>
      <c r="B1589" s="3"/>
      <c r="C1589" s="3"/>
      <c r="D1589" s="3">
        <f>C1587-D1587</f>
        <v>14565.84</v>
      </c>
      <c r="E1589" s="4"/>
      <c r="F1589" s="1"/>
    </row>
    <row r="1590" spans="1:6" ht="15">
      <c r="A1590" s="1"/>
      <c r="B1590" s="2"/>
      <c r="C1590" s="2"/>
      <c r="D1590" s="3">
        <f>C1587-D1587</f>
        <v>14565.84</v>
      </c>
      <c r="E1590" s="1"/>
      <c r="F1590" s="1"/>
    </row>
    <row r="1593" spans="1:6" ht="15">
      <c r="A1593" s="9" t="s">
        <v>85</v>
      </c>
      <c r="B1593" s="9"/>
      <c r="C1593" s="9"/>
      <c r="D1593" s="9"/>
      <c r="E1593" s="9"/>
      <c r="F1593" s="9"/>
    </row>
    <row r="1620" ht="77.25" customHeight="1"/>
    <row r="1621" spans="1:6" ht="32.25" customHeight="1">
      <c r="A1621" s="8" t="s">
        <v>32</v>
      </c>
      <c r="B1621" s="8"/>
      <c r="C1621" s="8"/>
      <c r="D1621" s="8"/>
      <c r="E1621" s="8"/>
      <c r="F1621" s="8"/>
    </row>
    <row r="1623" spans="1:6" ht="15">
      <c r="A1623" s="2"/>
      <c r="B1623" s="1" t="s">
        <v>1</v>
      </c>
      <c r="C1623" s="1" t="s">
        <v>2</v>
      </c>
      <c r="D1623" s="1" t="s">
        <v>3</v>
      </c>
      <c r="E1623" s="1"/>
      <c r="F1623" s="1"/>
    </row>
    <row r="1624" spans="1:6" ht="45">
      <c r="A1624" s="2" t="s">
        <v>0</v>
      </c>
      <c r="B1624" s="3">
        <v>13881</v>
      </c>
      <c r="C1624" s="3"/>
      <c r="D1624" s="3"/>
      <c r="E1624" s="4"/>
      <c r="F1624" s="1"/>
    </row>
    <row r="1625" spans="1:6" ht="15">
      <c r="A1625" s="1">
        <v>2008</v>
      </c>
      <c r="B1625" s="3"/>
      <c r="C1625" s="3">
        <v>4825.26</v>
      </c>
      <c r="D1625" s="3"/>
      <c r="E1625" s="4"/>
      <c r="F1625" s="1"/>
    </row>
    <row r="1626" spans="1:6" ht="15">
      <c r="A1626" s="1">
        <v>2009</v>
      </c>
      <c r="B1626" s="3"/>
      <c r="C1626" s="3">
        <v>6432.74</v>
      </c>
      <c r="D1626" s="3"/>
      <c r="E1626" s="4"/>
      <c r="F1626" s="1"/>
    </row>
    <row r="1627" spans="1:6" ht="15">
      <c r="A1627" s="1">
        <v>2010</v>
      </c>
      <c r="B1627" s="3"/>
      <c r="C1627" s="3">
        <v>5105.1</v>
      </c>
      <c r="D1627" s="3"/>
      <c r="E1627" s="4"/>
      <c r="F1627" s="1"/>
    </row>
    <row r="1628" spans="1:6" ht="15">
      <c r="A1628" s="1">
        <v>2011</v>
      </c>
      <c r="B1628" s="3"/>
      <c r="C1628" s="3">
        <v>3179</v>
      </c>
      <c r="D1628" s="3">
        <v>29641</v>
      </c>
      <c r="E1628" s="4"/>
      <c r="F1628" s="1"/>
    </row>
    <row r="1629" spans="1:6" ht="15">
      <c r="A1629" s="1">
        <v>2012</v>
      </c>
      <c r="B1629" s="3"/>
      <c r="C1629" s="3">
        <v>3629.82</v>
      </c>
      <c r="D1629" s="3"/>
      <c r="E1629" s="4"/>
      <c r="F1629" s="1"/>
    </row>
    <row r="1630" spans="1:6" ht="15">
      <c r="A1630" s="1">
        <v>2013</v>
      </c>
      <c r="B1630" s="3"/>
      <c r="C1630" s="3">
        <v>4409.82</v>
      </c>
      <c r="D1630" s="3"/>
      <c r="E1630" s="4"/>
      <c r="F1630" s="1"/>
    </row>
    <row r="1631" spans="1:6" ht="15">
      <c r="A1631" s="1">
        <v>2014</v>
      </c>
      <c r="B1631" s="3"/>
      <c r="C1631" s="3">
        <v>4233.47</v>
      </c>
      <c r="D1631" s="3"/>
      <c r="E1631" s="4"/>
      <c r="F1631" s="1"/>
    </row>
    <row r="1632" spans="1:6" ht="15">
      <c r="A1632" s="1">
        <v>2015</v>
      </c>
      <c r="B1632" s="3"/>
      <c r="C1632" s="3">
        <v>85.35</v>
      </c>
      <c r="D1632" s="3"/>
      <c r="E1632" s="4"/>
      <c r="F1632" s="1"/>
    </row>
    <row r="1633" spans="1:6" ht="15">
      <c r="A1633" s="1"/>
      <c r="B1633" s="3">
        <f>SUM(B1624:B1632)</f>
        <v>13881</v>
      </c>
      <c r="C1633" s="3">
        <f>SUM(C1625:C1632)</f>
        <v>31900.559999999998</v>
      </c>
      <c r="D1633" s="3">
        <f>SUM(D1625:D1632)</f>
        <v>29641</v>
      </c>
      <c r="E1633" s="4"/>
      <c r="F1633" s="1"/>
    </row>
    <row r="1634" spans="1:6" ht="15">
      <c r="A1634" s="1"/>
      <c r="B1634" s="3"/>
      <c r="C1634" s="3"/>
      <c r="D1634" s="3"/>
      <c r="E1634" s="4"/>
      <c r="F1634" s="1"/>
    </row>
    <row r="1635" spans="1:6" ht="15">
      <c r="A1635" s="1"/>
      <c r="B1635" s="3"/>
      <c r="C1635" s="3"/>
      <c r="D1635" s="3">
        <f>C1633-D1633</f>
        <v>2259.5599999999977</v>
      </c>
      <c r="E1635" s="4"/>
      <c r="F1635" s="1"/>
    </row>
    <row r="1636" spans="1:6" ht="15">
      <c r="A1636" s="1" t="s">
        <v>4</v>
      </c>
      <c r="B1636" s="3"/>
      <c r="C1636" s="3"/>
      <c r="D1636" s="3">
        <f>B1624*40%</f>
        <v>5552.400000000001</v>
      </c>
      <c r="E1636" s="4"/>
      <c r="F1636" s="1"/>
    </row>
    <row r="1637" spans="1:6" ht="15">
      <c r="A1637" s="1"/>
      <c r="B1637" s="2"/>
      <c r="C1637" s="2"/>
      <c r="D1637" s="3">
        <f>D1635+D1636</f>
        <v>7811.959999999998</v>
      </c>
      <c r="E1637" s="1"/>
      <c r="F1637" s="1"/>
    </row>
    <row r="1640" spans="1:6" ht="15">
      <c r="A1640" s="9" t="s">
        <v>85</v>
      </c>
      <c r="B1640" s="9"/>
      <c r="C1640" s="9"/>
      <c r="D1640" s="9"/>
      <c r="E1640" s="9"/>
      <c r="F1640" s="9"/>
    </row>
    <row r="1668" spans="1:6" ht="33.75" customHeight="1">
      <c r="A1668" s="8" t="s">
        <v>33</v>
      </c>
      <c r="B1668" s="8"/>
      <c r="C1668" s="8"/>
      <c r="D1668" s="8"/>
      <c r="E1668" s="8"/>
      <c r="F1668" s="8"/>
    </row>
    <row r="1670" spans="1:6" ht="15">
      <c r="A1670" s="2"/>
      <c r="B1670" s="1" t="s">
        <v>1</v>
      </c>
      <c r="C1670" s="1" t="s">
        <v>2</v>
      </c>
      <c r="D1670" s="1" t="s">
        <v>3</v>
      </c>
      <c r="E1670" s="1"/>
      <c r="F1670" s="1"/>
    </row>
    <row r="1671" spans="1:6" ht="45">
      <c r="A1671" s="2" t="s">
        <v>0</v>
      </c>
      <c r="B1671" s="3">
        <v>21325</v>
      </c>
      <c r="C1671" s="3"/>
      <c r="D1671" s="3"/>
      <c r="E1671" s="4"/>
      <c r="F1671" s="1"/>
    </row>
    <row r="1672" spans="1:6" ht="15">
      <c r="A1672" s="1">
        <v>2008</v>
      </c>
      <c r="B1672" s="3"/>
      <c r="C1672" s="3">
        <v>7260.66</v>
      </c>
      <c r="D1672" s="3"/>
      <c r="E1672" s="4"/>
      <c r="F1672" s="1"/>
    </row>
    <row r="1673" spans="1:6" ht="15">
      <c r="A1673" s="1">
        <v>2009</v>
      </c>
      <c r="B1673" s="3"/>
      <c r="C1673" s="3">
        <v>9680.53</v>
      </c>
      <c r="D1673" s="3"/>
      <c r="E1673" s="4"/>
      <c r="F1673" s="1"/>
    </row>
    <row r="1674" spans="1:6" ht="15">
      <c r="A1674" s="1">
        <v>2010</v>
      </c>
      <c r="B1674" s="3"/>
      <c r="C1674" s="3">
        <v>7830.64</v>
      </c>
      <c r="D1674" s="3"/>
      <c r="E1674" s="4"/>
      <c r="F1674" s="1"/>
    </row>
    <row r="1675" spans="1:6" ht="15">
      <c r="A1675" s="1">
        <v>2011</v>
      </c>
      <c r="B1675" s="3"/>
      <c r="C1675" s="3">
        <v>5853</v>
      </c>
      <c r="D1675" s="3"/>
      <c r="E1675" s="4"/>
      <c r="F1675" s="1"/>
    </row>
    <row r="1676" spans="1:6" ht="15">
      <c r="A1676" s="1">
        <v>2012</v>
      </c>
      <c r="B1676" s="3"/>
      <c r="C1676" s="3">
        <v>6950.95</v>
      </c>
      <c r="D1676" s="3"/>
      <c r="E1676" s="4"/>
      <c r="F1676" s="1"/>
    </row>
    <row r="1677" spans="1:6" ht="15">
      <c r="A1677" s="1">
        <v>2013</v>
      </c>
      <c r="B1677" s="3"/>
      <c r="C1677" s="3">
        <v>7118.94</v>
      </c>
      <c r="D1677" s="3"/>
      <c r="E1677" s="4"/>
      <c r="F1677" s="1"/>
    </row>
    <row r="1678" spans="1:6" ht="15">
      <c r="A1678" s="1">
        <v>2014</v>
      </c>
      <c r="B1678" s="3"/>
      <c r="C1678" s="3">
        <v>5829.29</v>
      </c>
      <c r="D1678" s="3"/>
      <c r="E1678" s="4"/>
      <c r="F1678" s="1"/>
    </row>
    <row r="1679" spans="1:6" ht="15">
      <c r="A1679" s="1">
        <v>2015</v>
      </c>
      <c r="B1679" s="3"/>
      <c r="C1679" s="3">
        <v>135.66</v>
      </c>
      <c r="D1679" s="3">
        <v>38002.19</v>
      </c>
      <c r="E1679" s="4"/>
      <c r="F1679" s="1"/>
    </row>
    <row r="1680" spans="1:6" ht="15">
      <c r="A1680" s="1">
        <v>2016</v>
      </c>
      <c r="B1680" s="3"/>
      <c r="C1680" s="3"/>
      <c r="D1680" s="3"/>
      <c r="E1680" s="4"/>
      <c r="F1680" s="1"/>
    </row>
    <row r="1681" spans="1:6" ht="15">
      <c r="A1681" s="1">
        <v>2017</v>
      </c>
      <c r="B1681" s="3"/>
      <c r="C1681" s="3"/>
      <c r="D1681" s="3">
        <v>21187.48</v>
      </c>
      <c r="E1681" s="4"/>
      <c r="F1681" s="1"/>
    </row>
    <row r="1682" spans="1:6" ht="15">
      <c r="A1682" s="1"/>
      <c r="B1682" s="3">
        <f>SUM(B1671:B1679)</f>
        <v>21325</v>
      </c>
      <c r="C1682" s="3">
        <f>SUM(C1672:C1679)</f>
        <v>50659.670000000006</v>
      </c>
      <c r="D1682" s="3">
        <f>SUM(D1672:D1681)</f>
        <v>59189.67</v>
      </c>
      <c r="E1682" s="4"/>
      <c r="F1682" s="1"/>
    </row>
    <row r="1683" spans="1:6" ht="15">
      <c r="A1683" s="1"/>
      <c r="B1683" s="3"/>
      <c r="C1683" s="3"/>
      <c r="D1683" s="3"/>
      <c r="E1683" s="4"/>
      <c r="F1683" s="1"/>
    </row>
    <row r="1684" spans="1:6" ht="15">
      <c r="A1684" s="1"/>
      <c r="B1684" s="3"/>
      <c r="C1684" s="3"/>
      <c r="D1684" s="3">
        <f>C1682-D1682</f>
        <v>-8529.999999999993</v>
      </c>
      <c r="E1684" s="4"/>
      <c r="F1684" s="1"/>
    </row>
    <row r="1685" spans="1:6" ht="15">
      <c r="A1685" s="1" t="s">
        <v>4</v>
      </c>
      <c r="B1685" s="3"/>
      <c r="C1685" s="3"/>
      <c r="D1685" s="3">
        <f>B1671*40%</f>
        <v>8530</v>
      </c>
      <c r="E1685" s="4"/>
      <c r="F1685" s="1"/>
    </row>
    <row r="1686" spans="1:6" ht="15">
      <c r="A1686" s="1"/>
      <c r="B1686" s="2"/>
      <c r="C1686" s="2"/>
      <c r="D1686" s="3">
        <f>D1684+D1685</f>
        <v>0</v>
      </c>
      <c r="E1686" s="1"/>
      <c r="F1686" s="1"/>
    </row>
    <row r="1689" spans="1:6" ht="15">
      <c r="A1689" s="9" t="s">
        <v>85</v>
      </c>
      <c r="B1689" s="9"/>
      <c r="C1689" s="9"/>
      <c r="D1689" s="9"/>
      <c r="E1689" s="9"/>
      <c r="F1689" s="9"/>
    </row>
    <row r="1717" ht="33" customHeight="1" hidden="1"/>
    <row r="1718" spans="1:6" ht="33.75" customHeight="1">
      <c r="A1718" s="8" t="s">
        <v>64</v>
      </c>
      <c r="B1718" s="8"/>
      <c r="C1718" s="8"/>
      <c r="D1718" s="8"/>
      <c r="E1718" s="8"/>
      <c r="F1718" s="8"/>
    </row>
    <row r="1720" spans="1:6" ht="15">
      <c r="A1720" s="2"/>
      <c r="B1720" s="1" t="s">
        <v>1</v>
      </c>
      <c r="C1720" s="1" t="s">
        <v>2</v>
      </c>
      <c r="D1720" s="1" t="s">
        <v>3</v>
      </c>
      <c r="E1720" s="1"/>
      <c r="F1720" s="1"/>
    </row>
    <row r="1721" spans="1:6" ht="30">
      <c r="A1721" s="2" t="s">
        <v>62</v>
      </c>
      <c r="B1721" s="3">
        <v>-116510</v>
      </c>
      <c r="C1721" s="3"/>
      <c r="D1721" s="3"/>
      <c r="E1721" s="4"/>
      <c r="F1721" s="1"/>
    </row>
    <row r="1722" spans="1:6" ht="15">
      <c r="A1722" s="1">
        <v>2008</v>
      </c>
      <c r="B1722" s="3"/>
      <c r="C1722" s="3">
        <v>4708.35</v>
      </c>
      <c r="D1722" s="3"/>
      <c r="E1722" s="4"/>
      <c r="F1722" s="1"/>
    </row>
    <row r="1723" spans="1:6" ht="15">
      <c r="A1723" s="1">
        <v>2009</v>
      </c>
      <c r="B1723" s="3"/>
      <c r="C1723" s="3">
        <v>6353.8</v>
      </c>
      <c r="D1723" s="3"/>
      <c r="E1723" s="4"/>
      <c r="F1723" s="1"/>
    </row>
    <row r="1724" spans="1:6" ht="15">
      <c r="A1724" s="1">
        <v>2010</v>
      </c>
      <c r="B1724" s="3"/>
      <c r="C1724" s="3">
        <v>4450.51</v>
      </c>
      <c r="D1724" s="3"/>
      <c r="E1724" s="4"/>
      <c r="F1724" s="1"/>
    </row>
    <row r="1725" spans="1:6" ht="15">
      <c r="A1725" s="1">
        <v>2011</v>
      </c>
      <c r="B1725" s="3"/>
      <c r="C1725" s="3">
        <v>4771</v>
      </c>
      <c r="D1725" s="3"/>
      <c r="E1725" s="4"/>
      <c r="F1725" s="1"/>
    </row>
    <row r="1726" spans="1:6" ht="15">
      <c r="A1726" s="1">
        <v>2012</v>
      </c>
      <c r="B1726" s="3"/>
      <c r="C1726" s="3">
        <v>5278.72</v>
      </c>
      <c r="D1726" s="3"/>
      <c r="E1726" s="4"/>
      <c r="F1726" s="1"/>
    </row>
    <row r="1727" spans="1:6" ht="15">
      <c r="A1727" s="1">
        <v>2013</v>
      </c>
      <c r="B1727" s="3"/>
      <c r="C1727" s="3">
        <v>4552.74</v>
      </c>
      <c r="D1727" s="3"/>
      <c r="E1727" s="4"/>
      <c r="F1727" s="1"/>
    </row>
    <row r="1728" spans="1:6" ht="15">
      <c r="A1728" s="1">
        <v>2014</v>
      </c>
      <c r="B1728" s="3"/>
      <c r="C1728" s="3">
        <v>3961.72</v>
      </c>
      <c r="D1728" s="3"/>
      <c r="E1728" s="4"/>
      <c r="F1728" s="1"/>
    </row>
    <row r="1729" spans="1:6" ht="15">
      <c r="A1729" s="1">
        <v>2015</v>
      </c>
      <c r="B1729" s="3"/>
      <c r="C1729" s="3">
        <v>322.11</v>
      </c>
      <c r="D1729" s="3"/>
      <c r="E1729" s="4"/>
      <c r="F1729" s="1"/>
    </row>
    <row r="1730" spans="1:6" ht="15">
      <c r="A1730" s="1"/>
      <c r="B1730" s="3">
        <f>SUM(B1721:B1729)</f>
        <v>-116510</v>
      </c>
      <c r="C1730" s="3">
        <f>SUM(C1722:C1729)</f>
        <v>34398.950000000004</v>
      </c>
      <c r="D1730" s="3">
        <f>SUM(D1722:D1729)</f>
        <v>0</v>
      </c>
      <c r="E1730" s="4"/>
      <c r="F1730" s="1"/>
    </row>
    <row r="1731" spans="1:6" ht="15">
      <c r="A1731" s="1"/>
      <c r="B1731" s="3"/>
      <c r="C1731" s="3"/>
      <c r="D1731" s="3"/>
      <c r="E1731" s="4"/>
      <c r="F1731" s="1"/>
    </row>
    <row r="1732" spans="1:6" ht="15">
      <c r="A1732" s="1"/>
      <c r="B1732" s="3"/>
      <c r="C1732" s="3"/>
      <c r="D1732" s="3">
        <f>C1730-D1730</f>
        <v>34398.950000000004</v>
      </c>
      <c r="E1732" s="4"/>
      <c r="F1732" s="1"/>
    </row>
    <row r="1733" spans="1:6" ht="15">
      <c r="A1733" s="1"/>
      <c r="B1733" s="2"/>
      <c r="C1733" s="2"/>
      <c r="D1733" s="3">
        <f>B1730+C1730-D1730</f>
        <v>-82111.04999999999</v>
      </c>
      <c r="E1733" s="1"/>
      <c r="F1733" s="1"/>
    </row>
    <row r="1736" spans="1:6" ht="15">
      <c r="A1736" s="9" t="s">
        <v>85</v>
      </c>
      <c r="B1736" s="9"/>
      <c r="C1736" s="9"/>
      <c r="D1736" s="9"/>
      <c r="E1736" s="9"/>
      <c r="F1736" s="9"/>
    </row>
    <row r="1763" ht="30.75" customHeight="1"/>
    <row r="1764" spans="1:6" ht="31.5" customHeight="1">
      <c r="A1764" s="8" t="s">
        <v>34</v>
      </c>
      <c r="B1764" s="8"/>
      <c r="C1764" s="8"/>
      <c r="D1764" s="8"/>
      <c r="E1764" s="8"/>
      <c r="F1764" s="8"/>
    </row>
    <row r="1766" spans="1:6" ht="15">
      <c r="A1766" s="2"/>
      <c r="B1766" s="1" t="s">
        <v>1</v>
      </c>
      <c r="C1766" s="1" t="s">
        <v>2</v>
      </c>
      <c r="D1766" s="1" t="s">
        <v>3</v>
      </c>
      <c r="E1766" s="1"/>
      <c r="F1766" s="1"/>
    </row>
    <row r="1767" spans="1:6" ht="45">
      <c r="A1767" s="2" t="s">
        <v>0</v>
      </c>
      <c r="B1767" s="3">
        <v>155819</v>
      </c>
      <c r="C1767" s="3"/>
      <c r="D1767" s="3"/>
      <c r="E1767" s="4"/>
      <c r="F1767" s="1"/>
    </row>
    <row r="1768" spans="1:6" ht="15">
      <c r="A1768" s="1">
        <v>2008</v>
      </c>
      <c r="B1768" s="3"/>
      <c r="C1768" s="3">
        <v>53318.07</v>
      </c>
      <c r="D1768" s="3"/>
      <c r="E1768" s="4"/>
      <c r="F1768" s="1"/>
    </row>
    <row r="1769" spans="1:6" ht="15">
      <c r="A1769" s="1">
        <v>2009</v>
      </c>
      <c r="B1769" s="3"/>
      <c r="C1769" s="3">
        <v>71090.23</v>
      </c>
      <c r="D1769" s="3"/>
      <c r="E1769" s="4"/>
      <c r="F1769" s="1"/>
    </row>
    <row r="1770" spans="1:6" ht="15">
      <c r="A1770" s="1">
        <v>2010</v>
      </c>
      <c r="B1770" s="3"/>
      <c r="C1770" s="3">
        <v>37473.22</v>
      </c>
      <c r="D1770" s="3"/>
      <c r="E1770" s="4"/>
      <c r="F1770" s="1"/>
    </row>
    <row r="1771" spans="1:6" ht="15">
      <c r="A1771" s="1">
        <v>2011</v>
      </c>
      <c r="B1771" s="3"/>
      <c r="C1771" s="3">
        <v>3929.75</v>
      </c>
      <c r="D1771" s="3"/>
      <c r="E1771" s="4"/>
      <c r="F1771" s="1"/>
    </row>
    <row r="1772" spans="1:6" ht="15">
      <c r="A1772" s="1">
        <v>2012</v>
      </c>
      <c r="B1772" s="3"/>
      <c r="C1772" s="3">
        <v>52677</v>
      </c>
      <c r="D1772" s="3">
        <v>201465.5</v>
      </c>
      <c r="E1772" s="4"/>
      <c r="F1772" s="1"/>
    </row>
    <row r="1773" spans="1:6" ht="15">
      <c r="A1773" s="1">
        <v>2013</v>
      </c>
      <c r="B1773" s="3"/>
      <c r="C1773" s="3">
        <v>54354.72</v>
      </c>
      <c r="D1773" s="3"/>
      <c r="E1773" s="4"/>
      <c r="F1773" s="1"/>
    </row>
    <row r="1774" spans="1:6" ht="15">
      <c r="A1774" s="1">
        <v>2014</v>
      </c>
      <c r="B1774" s="3"/>
      <c r="C1774" s="3">
        <v>47396.78</v>
      </c>
      <c r="D1774" s="3"/>
      <c r="E1774" s="4"/>
      <c r="F1774" s="1"/>
    </row>
    <row r="1775" spans="1:6" ht="15">
      <c r="A1775" s="1">
        <v>2015</v>
      </c>
      <c r="B1775" s="3"/>
      <c r="C1775" s="3">
        <v>1773.39</v>
      </c>
      <c r="D1775" s="3">
        <v>131231.3</v>
      </c>
      <c r="E1775" s="4"/>
      <c r="F1775" s="1"/>
    </row>
    <row r="1776" spans="1:6" ht="15">
      <c r="A1776" s="1"/>
      <c r="B1776" s="3">
        <f>SUM(B1767:B1775)</f>
        <v>155819</v>
      </c>
      <c r="C1776" s="3">
        <f>SUM(C1768:C1775)</f>
        <v>322013.16000000003</v>
      </c>
      <c r="D1776" s="3">
        <f>SUM(D1768:D1775)</f>
        <v>332696.8</v>
      </c>
      <c r="E1776" s="4"/>
      <c r="F1776" s="1"/>
    </row>
    <row r="1777" spans="1:6" ht="15">
      <c r="A1777" s="1"/>
      <c r="B1777" s="3"/>
      <c r="C1777" s="3"/>
      <c r="D1777" s="3"/>
      <c r="E1777" s="4"/>
      <c r="F1777" s="1"/>
    </row>
    <row r="1778" spans="1:6" ht="15">
      <c r="A1778" s="1"/>
      <c r="B1778" s="3"/>
      <c r="C1778" s="3"/>
      <c r="D1778" s="3">
        <f>C1776-D1776</f>
        <v>-10683.639999999956</v>
      </c>
      <c r="E1778" s="4"/>
      <c r="F1778" s="1"/>
    </row>
    <row r="1779" spans="1:6" ht="15">
      <c r="A1779" s="1" t="s">
        <v>4</v>
      </c>
      <c r="B1779" s="3"/>
      <c r="C1779" s="3"/>
      <c r="D1779" s="3">
        <f>B1767*40%</f>
        <v>62327.600000000006</v>
      </c>
      <c r="E1779" s="4"/>
      <c r="F1779" s="1"/>
    </row>
    <row r="1780" spans="1:6" ht="15">
      <c r="A1780" s="1"/>
      <c r="B1780" s="2"/>
      <c r="C1780" s="2"/>
      <c r="D1780" s="3">
        <f>D1778+D1779</f>
        <v>51643.96000000005</v>
      </c>
      <c r="E1780" s="1"/>
      <c r="F1780" s="1"/>
    </row>
    <row r="1783" spans="1:6" ht="15">
      <c r="A1783" s="9" t="s">
        <v>85</v>
      </c>
      <c r="B1783" s="9"/>
      <c r="C1783" s="9"/>
      <c r="D1783" s="9"/>
      <c r="E1783" s="9"/>
      <c r="F1783" s="9"/>
    </row>
    <row r="1808" ht="47.25" customHeight="1"/>
    <row r="1809" spans="1:6" ht="32.25" customHeight="1">
      <c r="A1809" s="8" t="s">
        <v>35</v>
      </c>
      <c r="B1809" s="8"/>
      <c r="C1809" s="8"/>
      <c r="D1809" s="8"/>
      <c r="E1809" s="8"/>
      <c r="F1809" s="8"/>
    </row>
    <row r="1811" spans="1:6" ht="15">
      <c r="A1811" s="2"/>
      <c r="B1811" s="1" t="s">
        <v>1</v>
      </c>
      <c r="C1811" s="1" t="s">
        <v>2</v>
      </c>
      <c r="D1811" s="1" t="s">
        <v>3</v>
      </c>
      <c r="E1811" s="1"/>
      <c r="F1811" s="1"/>
    </row>
    <row r="1812" spans="1:6" ht="30">
      <c r="A1812" s="2" t="s">
        <v>65</v>
      </c>
      <c r="B1812" s="3">
        <v>-46230</v>
      </c>
      <c r="C1812" s="3"/>
      <c r="D1812" s="3"/>
      <c r="E1812" s="4"/>
      <c r="F1812" s="1"/>
    </row>
    <row r="1813" spans="1:6" ht="15">
      <c r="A1813" s="1">
        <v>2008</v>
      </c>
      <c r="B1813" s="3"/>
      <c r="C1813" s="3">
        <v>19761.66</v>
      </c>
      <c r="D1813" s="3"/>
      <c r="E1813" s="4"/>
      <c r="F1813" s="1"/>
    </row>
    <row r="1814" spans="1:6" ht="15">
      <c r="A1814" s="1">
        <v>2009</v>
      </c>
      <c r="B1814" s="3"/>
      <c r="C1814" s="3">
        <v>25176.33</v>
      </c>
      <c r="D1814" s="3">
        <v>89471.46</v>
      </c>
      <c r="E1814" s="4"/>
      <c r="F1814" s="1"/>
    </row>
    <row r="1815" spans="1:6" ht="15">
      <c r="A1815" s="1">
        <v>2010</v>
      </c>
      <c r="B1815" s="3"/>
      <c r="C1815" s="3">
        <v>17457.61</v>
      </c>
      <c r="D1815" s="3"/>
      <c r="E1815" s="4"/>
      <c r="F1815" s="1"/>
    </row>
    <row r="1816" spans="1:6" ht="15">
      <c r="A1816" s="1">
        <v>2011</v>
      </c>
      <c r="B1816" s="3"/>
      <c r="C1816" s="3">
        <v>20635.1</v>
      </c>
      <c r="D1816" s="3"/>
      <c r="E1816" s="4"/>
      <c r="F1816" s="1"/>
    </row>
    <row r="1817" spans="1:6" ht="15">
      <c r="A1817" s="1">
        <v>2012</v>
      </c>
      <c r="B1817" s="3"/>
      <c r="C1817" s="3">
        <v>24671.16</v>
      </c>
      <c r="D1817" s="3"/>
      <c r="E1817" s="4"/>
      <c r="F1817" s="1"/>
    </row>
    <row r="1818" spans="1:6" ht="15">
      <c r="A1818" s="1">
        <v>2013</v>
      </c>
      <c r="B1818" s="3"/>
      <c r="C1818" s="3">
        <v>23130.59</v>
      </c>
      <c r="D1818" s="3"/>
      <c r="E1818" s="4"/>
      <c r="F1818" s="1"/>
    </row>
    <row r="1819" spans="1:6" ht="15">
      <c r="A1819" s="1">
        <v>2014</v>
      </c>
      <c r="B1819" s="3"/>
      <c r="C1819" s="3">
        <v>21924</v>
      </c>
      <c r="D1819" s="3"/>
      <c r="E1819" s="4"/>
      <c r="F1819" s="1"/>
    </row>
    <row r="1820" spans="1:6" ht="15">
      <c r="A1820" s="1">
        <v>2015</v>
      </c>
      <c r="B1820" s="3"/>
      <c r="C1820" s="3">
        <v>914.37</v>
      </c>
      <c r="D1820" s="3"/>
      <c r="E1820" s="4"/>
      <c r="F1820" s="1"/>
    </row>
    <row r="1821" spans="1:6" ht="15">
      <c r="A1821" s="1">
        <v>2016</v>
      </c>
      <c r="B1821" s="3"/>
      <c r="C1821" s="3"/>
      <c r="D1821" s="3">
        <v>17969.36</v>
      </c>
      <c r="E1821" s="4"/>
      <c r="F1821" s="1"/>
    </row>
    <row r="1822" spans="1:6" ht="15">
      <c r="A1822" s="1"/>
      <c r="B1822" s="3">
        <f>SUM(B1812:B1820)</f>
        <v>-46230</v>
      </c>
      <c r="C1822" s="3">
        <f>SUM(C1813:C1820)</f>
        <v>153670.82</v>
      </c>
      <c r="D1822" s="3">
        <f>SUM(D1813:D1821)</f>
        <v>107440.82</v>
      </c>
      <c r="E1822" s="4"/>
      <c r="F1822" s="1"/>
    </row>
    <row r="1823" spans="1:6" ht="15">
      <c r="A1823" s="1"/>
      <c r="B1823" s="3"/>
      <c r="C1823" s="3"/>
      <c r="D1823" s="3"/>
      <c r="E1823" s="4"/>
      <c r="F1823" s="1"/>
    </row>
    <row r="1824" spans="1:6" ht="15">
      <c r="A1824" s="1"/>
      <c r="B1824" s="3"/>
      <c r="C1824" s="3"/>
      <c r="D1824" s="3">
        <f>C1822-D1822</f>
        <v>46230</v>
      </c>
      <c r="E1824" s="4"/>
      <c r="F1824" s="1"/>
    </row>
    <row r="1825" spans="1:6" ht="15">
      <c r="A1825" s="1" t="s">
        <v>4</v>
      </c>
      <c r="B1825" s="3"/>
      <c r="C1825" s="3"/>
      <c r="D1825" s="3"/>
      <c r="E1825" s="4"/>
      <c r="F1825" s="1"/>
    </row>
    <row r="1826" spans="1:6" ht="15">
      <c r="A1826" s="1"/>
      <c r="B1826" s="2"/>
      <c r="C1826" s="2"/>
      <c r="D1826" s="3">
        <f>B1822+C1822-D1822</f>
        <v>0</v>
      </c>
      <c r="E1826" s="1"/>
      <c r="F1826" s="1"/>
    </row>
    <row r="1829" spans="1:6" ht="15">
      <c r="A1829" s="9" t="s">
        <v>85</v>
      </c>
      <c r="B1829" s="9"/>
      <c r="C1829" s="9"/>
      <c r="D1829" s="9"/>
      <c r="E1829" s="9"/>
      <c r="F1829" s="9"/>
    </row>
    <row r="1857" spans="1:6" ht="32.25" customHeight="1">
      <c r="A1857" s="8" t="s">
        <v>36</v>
      </c>
      <c r="B1857" s="8"/>
      <c r="C1857" s="8"/>
      <c r="D1857" s="8"/>
      <c r="E1857" s="8"/>
      <c r="F1857" s="8"/>
    </row>
    <row r="1859" spans="1:6" ht="15">
      <c r="A1859" s="2"/>
      <c r="B1859" s="1" t="s">
        <v>1</v>
      </c>
      <c r="C1859" s="1" t="s">
        <v>2</v>
      </c>
      <c r="D1859" s="1" t="s">
        <v>3</v>
      </c>
      <c r="E1859" s="1"/>
      <c r="F1859" s="1"/>
    </row>
    <row r="1860" spans="1:6" ht="30">
      <c r="A1860" s="2" t="s">
        <v>62</v>
      </c>
      <c r="B1860" s="3">
        <v>-256117</v>
      </c>
      <c r="C1860" s="3"/>
      <c r="D1860" s="3"/>
      <c r="E1860" s="4"/>
      <c r="F1860" s="1"/>
    </row>
    <row r="1861" spans="1:6" ht="15">
      <c r="A1861" s="1">
        <v>2008</v>
      </c>
      <c r="B1861" s="3"/>
      <c r="C1861" s="3">
        <v>31746.6</v>
      </c>
      <c r="D1861" s="3"/>
      <c r="E1861" s="4"/>
      <c r="F1861" s="1"/>
    </row>
    <row r="1862" spans="1:6" ht="15">
      <c r="A1862" s="1">
        <v>2009</v>
      </c>
      <c r="B1862" s="3"/>
      <c r="C1862" s="3">
        <v>42328.8</v>
      </c>
      <c r="D1862" s="3"/>
      <c r="E1862" s="4"/>
      <c r="F1862" s="1"/>
    </row>
    <row r="1863" spans="1:6" ht="15">
      <c r="A1863" s="1">
        <v>2010</v>
      </c>
      <c r="B1863" s="3"/>
      <c r="C1863" s="3">
        <v>31146.6</v>
      </c>
      <c r="D1863" s="3"/>
      <c r="E1863" s="4"/>
      <c r="F1863" s="1"/>
    </row>
    <row r="1864" spans="1:6" ht="15">
      <c r="A1864" s="1">
        <v>2011</v>
      </c>
      <c r="B1864" s="3"/>
      <c r="C1864" s="3">
        <v>32486.24</v>
      </c>
      <c r="D1864" s="3"/>
      <c r="E1864" s="4"/>
      <c r="F1864" s="1"/>
    </row>
    <row r="1865" spans="1:6" ht="15">
      <c r="A1865" s="1">
        <v>2012</v>
      </c>
      <c r="B1865" s="3"/>
      <c r="C1865" s="3">
        <v>35064.92</v>
      </c>
      <c r="D1865" s="3"/>
      <c r="E1865" s="4"/>
      <c r="F1865" s="1"/>
    </row>
    <row r="1866" spans="1:6" ht="15">
      <c r="A1866" s="1">
        <v>2013</v>
      </c>
      <c r="B1866" s="3"/>
      <c r="C1866" s="3">
        <v>34752.61</v>
      </c>
      <c r="D1866" s="3"/>
      <c r="E1866" s="4"/>
      <c r="F1866" s="1"/>
    </row>
    <row r="1867" spans="1:6" ht="15">
      <c r="A1867" s="1">
        <v>2014</v>
      </c>
      <c r="B1867" s="3"/>
      <c r="C1867" s="3">
        <v>32639</v>
      </c>
      <c r="D1867" s="3"/>
      <c r="E1867" s="4"/>
      <c r="F1867" s="1"/>
    </row>
    <row r="1868" spans="1:6" ht="15">
      <c r="A1868" s="1">
        <v>2015</v>
      </c>
      <c r="B1868" s="3"/>
      <c r="C1868" s="3">
        <v>1300.76</v>
      </c>
      <c r="D1868" s="3"/>
      <c r="E1868" s="4"/>
      <c r="F1868" s="1"/>
    </row>
    <row r="1869" spans="1:6" ht="15">
      <c r="A1869" s="1"/>
      <c r="B1869" s="3">
        <f>SUM(B1860:B1868)</f>
        <v>-256117</v>
      </c>
      <c r="C1869" s="3">
        <f>SUM(C1861:C1868)</f>
        <v>241465.52999999997</v>
      </c>
      <c r="D1869" s="3">
        <f>SUM(D1861:D1868)</f>
        <v>0</v>
      </c>
      <c r="E1869" s="4"/>
      <c r="F1869" s="1"/>
    </row>
    <row r="1870" spans="1:6" ht="15">
      <c r="A1870" s="1"/>
      <c r="B1870" s="3"/>
      <c r="C1870" s="3"/>
      <c r="D1870" s="3"/>
      <c r="E1870" s="4"/>
      <c r="F1870" s="1"/>
    </row>
    <row r="1871" spans="1:6" ht="15">
      <c r="A1871" s="1"/>
      <c r="B1871" s="3"/>
      <c r="C1871" s="3"/>
      <c r="D1871" s="3">
        <f>C1869-D1869</f>
        <v>241465.52999999997</v>
      </c>
      <c r="E1871" s="4"/>
      <c r="F1871" s="1"/>
    </row>
    <row r="1872" spans="1:6" ht="15">
      <c r="A1872" s="1" t="s">
        <v>4</v>
      </c>
      <c r="B1872" s="3"/>
      <c r="C1872" s="3"/>
      <c r="D1872" s="3"/>
      <c r="E1872" s="4"/>
      <c r="F1872" s="1"/>
    </row>
    <row r="1873" spans="1:6" ht="15">
      <c r="A1873" s="1"/>
      <c r="B1873" s="2"/>
      <c r="C1873" s="2"/>
      <c r="D1873" s="3">
        <f>B1869+C1869-D1869</f>
        <v>-14651.47000000003</v>
      </c>
      <c r="E1873" s="1"/>
      <c r="F1873" s="1"/>
    </row>
    <row r="1876" spans="1:6" ht="15">
      <c r="A1876" s="9" t="s">
        <v>85</v>
      </c>
      <c r="B1876" s="9"/>
      <c r="C1876" s="9"/>
      <c r="D1876" s="9"/>
      <c r="E1876" s="9"/>
      <c r="F1876" s="9"/>
    </row>
    <row r="1904" spans="1:6" ht="35.25" customHeight="1">
      <c r="A1904" s="8" t="s">
        <v>37</v>
      </c>
      <c r="B1904" s="8"/>
      <c r="C1904" s="8"/>
      <c r="D1904" s="8"/>
      <c r="E1904" s="8"/>
      <c r="F1904" s="8"/>
    </row>
    <row r="1906" spans="1:6" ht="15">
      <c r="A1906" s="2"/>
      <c r="B1906" s="1" t="s">
        <v>1</v>
      </c>
      <c r="C1906" s="1" t="s">
        <v>2</v>
      </c>
      <c r="D1906" s="1" t="s">
        <v>3</v>
      </c>
      <c r="E1906" s="1"/>
      <c r="F1906" s="1"/>
    </row>
    <row r="1907" spans="1:6" ht="15">
      <c r="A1907" s="1">
        <v>2008</v>
      </c>
      <c r="B1907" s="3"/>
      <c r="C1907" s="3"/>
      <c r="D1907" s="3"/>
      <c r="E1907" s="4"/>
      <c r="F1907" s="1"/>
    </row>
    <row r="1908" spans="1:6" ht="15">
      <c r="A1908" s="1">
        <v>2009</v>
      </c>
      <c r="B1908" s="3"/>
      <c r="C1908" s="3"/>
      <c r="D1908" s="3"/>
      <c r="E1908" s="4"/>
      <c r="F1908" s="1"/>
    </row>
    <row r="1909" spans="1:6" ht="15">
      <c r="A1909" s="1">
        <v>2010</v>
      </c>
      <c r="B1909" s="3"/>
      <c r="C1909" s="3">
        <v>1374.3</v>
      </c>
      <c r="D1909" s="3"/>
      <c r="E1909" s="4"/>
      <c r="F1909" s="1"/>
    </row>
    <row r="1910" spans="1:6" ht="15">
      <c r="A1910" s="1">
        <v>2011</v>
      </c>
      <c r="B1910" s="3"/>
      <c r="C1910" s="3">
        <v>2606</v>
      </c>
      <c r="D1910" s="3"/>
      <c r="E1910" s="4"/>
      <c r="F1910" s="1"/>
    </row>
    <row r="1911" spans="1:6" ht="15">
      <c r="A1911" s="1">
        <v>2012</v>
      </c>
      <c r="B1911" s="3"/>
      <c r="C1911" s="3">
        <v>2729.78</v>
      </c>
      <c r="D1911" s="3"/>
      <c r="E1911" s="4"/>
      <c r="F1911" s="1"/>
    </row>
    <row r="1912" spans="1:6" ht="15">
      <c r="A1912" s="1">
        <v>2013</v>
      </c>
      <c r="B1912" s="3"/>
      <c r="C1912" s="3">
        <v>2724.08</v>
      </c>
      <c r="D1912" s="3"/>
      <c r="E1912" s="4"/>
      <c r="F1912" s="1"/>
    </row>
    <row r="1913" spans="1:6" ht="15">
      <c r="A1913" s="1">
        <v>2014</v>
      </c>
      <c r="B1913" s="3"/>
      <c r="C1913" s="3">
        <v>2287</v>
      </c>
      <c r="D1913" s="3"/>
      <c r="E1913" s="4"/>
      <c r="F1913" s="1"/>
    </row>
    <row r="1914" spans="1:6" ht="15">
      <c r="A1914" s="1">
        <v>2015</v>
      </c>
      <c r="B1914" s="3"/>
      <c r="C1914" s="3">
        <v>66.15</v>
      </c>
      <c r="D1914" s="3"/>
      <c r="E1914" s="4"/>
      <c r="F1914" s="1"/>
    </row>
    <row r="1915" spans="1:6" ht="15">
      <c r="A1915" s="1"/>
      <c r="B1915" s="3">
        <f>SUM(B1907:B1914)</f>
        <v>0</v>
      </c>
      <c r="C1915" s="3">
        <f>SUM(C1910:C1914)</f>
        <v>10413.01</v>
      </c>
      <c r="D1915" s="3">
        <f>SUM(D1907:D1914)</f>
        <v>0</v>
      </c>
      <c r="E1915" s="4"/>
      <c r="F1915" s="1"/>
    </row>
    <row r="1916" spans="1:6" ht="15">
      <c r="A1916" s="1"/>
      <c r="B1916" s="3"/>
      <c r="C1916" s="3"/>
      <c r="D1916" s="3"/>
      <c r="E1916" s="4"/>
      <c r="F1916" s="1"/>
    </row>
    <row r="1917" spans="1:6" ht="15">
      <c r="A1917" s="1"/>
      <c r="B1917" s="3"/>
      <c r="C1917" s="3"/>
      <c r="D1917" s="3">
        <f>C1915-D1915</f>
        <v>10413.01</v>
      </c>
      <c r="E1917" s="4"/>
      <c r="F1917" s="1"/>
    </row>
    <row r="1918" spans="1:6" ht="15">
      <c r="A1918" s="1"/>
      <c r="B1918" s="2"/>
      <c r="C1918" s="2"/>
      <c r="D1918" s="3">
        <f>C1915-D1915</f>
        <v>10413.01</v>
      </c>
      <c r="E1918" s="1"/>
      <c r="F1918" s="1"/>
    </row>
    <row r="1921" spans="1:6" ht="15">
      <c r="A1921" s="9" t="s">
        <v>85</v>
      </c>
      <c r="B1921" s="9"/>
      <c r="C1921" s="9"/>
      <c r="D1921" s="9"/>
      <c r="E1921" s="9"/>
      <c r="F1921" s="9"/>
    </row>
    <row r="1953" spans="1:6" ht="31.5" customHeight="1">
      <c r="A1953" s="8" t="s">
        <v>66</v>
      </c>
      <c r="B1953" s="8"/>
      <c r="C1953" s="8"/>
      <c r="D1953" s="8"/>
      <c r="E1953" s="8"/>
      <c r="F1953" s="8"/>
    </row>
    <row r="1955" spans="1:6" ht="15">
      <c r="A1955" s="2"/>
      <c r="B1955" s="1" t="s">
        <v>1</v>
      </c>
      <c r="C1955" s="1" t="s">
        <v>2</v>
      </c>
      <c r="D1955" s="1" t="s">
        <v>3</v>
      </c>
      <c r="E1955" s="1"/>
      <c r="F1955" s="1"/>
    </row>
    <row r="1956" spans="1:6" ht="45">
      <c r="A1956" s="2" t="s">
        <v>0</v>
      </c>
      <c r="B1956" s="3">
        <v>94216</v>
      </c>
      <c r="C1956" s="3"/>
      <c r="D1956" s="3"/>
      <c r="E1956" s="4"/>
      <c r="F1956" s="1"/>
    </row>
    <row r="1957" spans="1:6" ht="15">
      <c r="A1957" s="1">
        <v>2008</v>
      </c>
      <c r="B1957" s="3"/>
      <c r="C1957" s="3">
        <v>33888.59</v>
      </c>
      <c r="D1957" s="3"/>
      <c r="E1957" s="4"/>
      <c r="F1957" s="1"/>
    </row>
    <row r="1958" spans="1:6" ht="15">
      <c r="A1958" s="1">
        <v>2009</v>
      </c>
      <c r="B1958" s="3"/>
      <c r="C1958" s="3">
        <v>45184.8</v>
      </c>
      <c r="D1958" s="3"/>
      <c r="E1958" s="4"/>
      <c r="F1958" s="1"/>
    </row>
    <row r="1959" spans="1:6" ht="15">
      <c r="A1959" s="1">
        <v>2010</v>
      </c>
      <c r="B1959" s="3"/>
      <c r="C1959" s="3">
        <v>25666.57</v>
      </c>
      <c r="D1959" s="3">
        <v>99663.93</v>
      </c>
      <c r="E1959" s="4"/>
      <c r="F1959" s="1"/>
    </row>
    <row r="1960" spans="1:6" ht="15">
      <c r="A1960" s="1">
        <v>2011</v>
      </c>
      <c r="B1960" s="3"/>
      <c r="C1960" s="3">
        <v>19531.65</v>
      </c>
      <c r="D1960" s="3"/>
      <c r="E1960" s="4"/>
      <c r="F1960" s="1"/>
    </row>
    <row r="1961" spans="1:6" ht="15">
      <c r="A1961" s="1">
        <v>2012</v>
      </c>
      <c r="B1961" s="3"/>
      <c r="C1961" s="3">
        <v>43878.53</v>
      </c>
      <c r="D1961" s="3"/>
      <c r="E1961" s="4"/>
      <c r="F1961" s="1"/>
    </row>
    <row r="1962" spans="1:6" ht="15">
      <c r="A1962" s="1">
        <v>2013</v>
      </c>
      <c r="B1962" s="3"/>
      <c r="C1962" s="3">
        <v>42338.6</v>
      </c>
      <c r="D1962" s="3">
        <v>95462.98</v>
      </c>
      <c r="E1962" s="4"/>
      <c r="F1962" s="1"/>
    </row>
    <row r="1963" spans="1:6" ht="15">
      <c r="A1963" s="1">
        <v>2014</v>
      </c>
      <c r="B1963" s="3"/>
      <c r="C1963" s="3">
        <v>37169.43</v>
      </c>
      <c r="D1963" s="3">
        <v>75052.97</v>
      </c>
      <c r="E1963" s="4"/>
      <c r="F1963" s="1"/>
    </row>
    <row r="1964" spans="1:6" ht="15">
      <c r="A1964" s="1">
        <v>2015</v>
      </c>
      <c r="B1964" s="3"/>
      <c r="C1964" s="3">
        <v>3207.13</v>
      </c>
      <c r="D1964" s="3"/>
      <c r="E1964" s="4"/>
      <c r="F1964" s="1"/>
    </row>
    <row r="1965" spans="1:6" ht="15">
      <c r="A1965" s="1"/>
      <c r="B1965" s="3">
        <f>SUM(B1956:B1964)</f>
        <v>94216</v>
      </c>
      <c r="C1965" s="3">
        <f>SUM(C1957:C1964)</f>
        <v>250865.3</v>
      </c>
      <c r="D1965" s="3">
        <f>SUM(D1957:D1964)</f>
        <v>270179.88</v>
      </c>
      <c r="E1965" s="4"/>
      <c r="F1965" s="1"/>
    </row>
    <row r="1966" spans="1:6" ht="15">
      <c r="A1966" s="1"/>
      <c r="B1966" s="3"/>
      <c r="C1966" s="3"/>
      <c r="D1966" s="3"/>
      <c r="E1966" s="4"/>
      <c r="F1966" s="1"/>
    </row>
    <row r="1967" spans="1:6" ht="15">
      <c r="A1967" s="1"/>
      <c r="B1967" s="3"/>
      <c r="C1967" s="3"/>
      <c r="D1967" s="3">
        <f>C1965-D1965</f>
        <v>-19314.580000000016</v>
      </c>
      <c r="E1967" s="4"/>
      <c r="F1967" s="1"/>
    </row>
    <row r="1968" spans="1:6" ht="15">
      <c r="A1968" s="1" t="s">
        <v>4</v>
      </c>
      <c r="B1968" s="3"/>
      <c r="C1968" s="3"/>
      <c r="D1968" s="3">
        <f>B1956*40%</f>
        <v>37686.4</v>
      </c>
      <c r="E1968" s="4"/>
      <c r="F1968" s="1"/>
    </row>
    <row r="1969" spans="1:6" ht="15">
      <c r="A1969" s="1"/>
      <c r="B1969" s="2"/>
      <c r="C1969" s="2"/>
      <c r="D1969" s="3">
        <f>D1967+D1968</f>
        <v>18371.819999999985</v>
      </c>
      <c r="E1969" s="1"/>
      <c r="F1969" s="1"/>
    </row>
    <row r="1972" spans="1:6" ht="15">
      <c r="A1972" s="9" t="s">
        <v>85</v>
      </c>
      <c r="B1972" s="9"/>
      <c r="C1972" s="9"/>
      <c r="D1972" s="9"/>
      <c r="E1972" s="9"/>
      <c r="F1972" s="9"/>
    </row>
    <row r="2000" spans="1:6" ht="33" customHeight="1">
      <c r="A2000" s="8" t="s">
        <v>38</v>
      </c>
      <c r="B2000" s="8"/>
      <c r="C2000" s="8"/>
      <c r="D2000" s="8"/>
      <c r="E2000" s="8"/>
      <c r="F2000" s="8"/>
    </row>
    <row r="2002" spans="1:6" ht="15">
      <c r="A2002" s="2"/>
      <c r="B2002" s="1" t="s">
        <v>1</v>
      </c>
      <c r="C2002" s="1" t="s">
        <v>2</v>
      </c>
      <c r="D2002" s="1" t="s">
        <v>3</v>
      </c>
      <c r="E2002" s="1"/>
      <c r="F2002" s="1"/>
    </row>
    <row r="2003" spans="1:6" ht="45">
      <c r="A2003" s="2" t="s">
        <v>0</v>
      </c>
      <c r="B2003" s="3">
        <v>55752</v>
      </c>
      <c r="C2003" s="3"/>
      <c r="D2003" s="3"/>
      <c r="E2003" s="4"/>
      <c r="F2003" s="1"/>
    </row>
    <row r="2004" spans="1:6" ht="15">
      <c r="A2004" s="1">
        <v>2008</v>
      </c>
      <c r="B2004" s="3"/>
      <c r="C2004" s="3">
        <v>18891.54</v>
      </c>
      <c r="D2004" s="3"/>
      <c r="E2004" s="4"/>
      <c r="F2004" s="1"/>
    </row>
    <row r="2005" spans="1:6" ht="15">
      <c r="A2005" s="1">
        <v>2009</v>
      </c>
      <c r="B2005" s="3"/>
      <c r="C2005" s="3">
        <v>25188.72</v>
      </c>
      <c r="D2005" s="3"/>
      <c r="E2005" s="4"/>
      <c r="F2005" s="1"/>
    </row>
    <row r="2006" spans="1:6" ht="15">
      <c r="A2006" s="1">
        <v>2010</v>
      </c>
      <c r="B2006" s="3"/>
      <c r="C2006" s="3">
        <v>20614.75</v>
      </c>
      <c r="D2006" s="3"/>
      <c r="E2006" s="4"/>
      <c r="F2006" s="1"/>
    </row>
    <row r="2007" spans="1:6" ht="15">
      <c r="A2007" s="1">
        <v>2011</v>
      </c>
      <c r="B2007" s="3"/>
      <c r="C2007" s="3">
        <v>30767.21</v>
      </c>
      <c r="D2007" s="3"/>
      <c r="E2007" s="4"/>
      <c r="F2007" s="1"/>
    </row>
    <row r="2008" spans="1:6" ht="15">
      <c r="A2008" s="1">
        <v>2012</v>
      </c>
      <c r="B2008" s="3"/>
      <c r="C2008" s="3">
        <v>25873.8</v>
      </c>
      <c r="D2008" s="3"/>
      <c r="E2008" s="4"/>
      <c r="F2008" s="1"/>
    </row>
    <row r="2009" spans="1:6" ht="15">
      <c r="A2009" s="1">
        <v>2013</v>
      </c>
      <c r="B2009" s="3"/>
      <c r="C2009" s="3">
        <v>25968.27</v>
      </c>
      <c r="D2009" s="3"/>
      <c r="E2009" s="4"/>
      <c r="F2009" s="1"/>
    </row>
    <row r="2010" spans="1:6" ht="15">
      <c r="A2010" s="1">
        <v>2014</v>
      </c>
      <c r="B2010" s="3"/>
      <c r="C2010" s="3">
        <v>24735</v>
      </c>
      <c r="D2010" s="3"/>
      <c r="E2010" s="4"/>
      <c r="F2010" s="1"/>
    </row>
    <row r="2011" spans="1:6" ht="15">
      <c r="A2011" s="1">
        <v>2015</v>
      </c>
      <c r="B2011" s="3"/>
      <c r="C2011" s="3">
        <v>394.59</v>
      </c>
      <c r="D2011" s="3">
        <v>158098</v>
      </c>
      <c r="E2011" s="4"/>
      <c r="F2011" s="1"/>
    </row>
    <row r="2012" spans="1:6" ht="15">
      <c r="A2012" s="1"/>
      <c r="B2012" s="3">
        <f>SUM(B2003:B2011)</f>
        <v>55752</v>
      </c>
      <c r="C2012" s="3">
        <f>SUM(C2004:C2011)</f>
        <v>172433.88</v>
      </c>
      <c r="D2012" s="3">
        <f>SUM(D2004:D2011)</f>
        <v>158098</v>
      </c>
      <c r="E2012" s="4"/>
      <c r="F2012" s="1"/>
    </row>
    <row r="2013" spans="1:6" ht="15">
      <c r="A2013" s="1"/>
      <c r="B2013" s="3"/>
      <c r="C2013" s="3"/>
      <c r="D2013" s="3"/>
      <c r="E2013" s="4"/>
      <c r="F2013" s="1"/>
    </row>
    <row r="2014" spans="1:6" ht="15">
      <c r="A2014" s="1"/>
      <c r="B2014" s="3"/>
      <c r="C2014" s="3"/>
      <c r="D2014" s="3">
        <f>C2012-D2012</f>
        <v>14335.880000000005</v>
      </c>
      <c r="E2014" s="4"/>
      <c r="F2014" s="1"/>
    </row>
    <row r="2015" spans="1:6" ht="15">
      <c r="A2015" s="1" t="s">
        <v>4</v>
      </c>
      <c r="B2015" s="3"/>
      <c r="C2015" s="3"/>
      <c r="D2015" s="3">
        <f>B2003*40%</f>
        <v>22300.800000000003</v>
      </c>
      <c r="E2015" s="4"/>
      <c r="F2015" s="1"/>
    </row>
    <row r="2016" spans="1:6" ht="15">
      <c r="A2016" s="1"/>
      <c r="B2016" s="2"/>
      <c r="C2016" s="2"/>
      <c r="D2016" s="3">
        <f>D2014+D2015</f>
        <v>36636.68000000001</v>
      </c>
      <c r="E2016" s="1"/>
      <c r="F2016" s="1"/>
    </row>
    <row r="2019" spans="1:6" ht="15">
      <c r="A2019" s="9" t="s">
        <v>85</v>
      </c>
      <c r="B2019" s="9"/>
      <c r="C2019" s="9"/>
      <c r="D2019" s="9"/>
      <c r="E2019" s="9"/>
      <c r="F2019" s="9"/>
    </row>
    <row r="2047" spans="1:6" ht="32.25" customHeight="1">
      <c r="A2047" s="8" t="s">
        <v>39</v>
      </c>
      <c r="B2047" s="8"/>
      <c r="C2047" s="8"/>
      <c r="D2047" s="8"/>
      <c r="E2047" s="8"/>
      <c r="F2047" s="8"/>
    </row>
    <row r="2049" spans="1:6" ht="15">
      <c r="A2049" s="2"/>
      <c r="B2049" s="1" t="s">
        <v>1</v>
      </c>
      <c r="C2049" s="1" t="s">
        <v>2</v>
      </c>
      <c r="D2049" s="1" t="s">
        <v>3</v>
      </c>
      <c r="E2049" s="1"/>
      <c r="F2049" s="1"/>
    </row>
    <row r="2050" spans="1:6" ht="45">
      <c r="A2050" s="2" t="s">
        <v>0</v>
      </c>
      <c r="B2050" s="3">
        <v>118529</v>
      </c>
      <c r="C2050" s="3"/>
      <c r="D2050" s="3"/>
      <c r="E2050" s="4"/>
      <c r="F2050" s="1"/>
    </row>
    <row r="2051" spans="1:6" ht="15">
      <c r="A2051" s="1">
        <v>2008</v>
      </c>
      <c r="B2051" s="3"/>
      <c r="C2051" s="3">
        <v>40754.88</v>
      </c>
      <c r="D2051" s="3"/>
      <c r="E2051" s="4"/>
      <c r="F2051" s="1"/>
    </row>
    <row r="2052" spans="1:6" ht="15">
      <c r="A2052" s="1">
        <v>2009</v>
      </c>
      <c r="B2052" s="3"/>
      <c r="C2052" s="3">
        <v>54339.84</v>
      </c>
      <c r="D2052" s="3"/>
      <c r="E2052" s="4"/>
      <c r="F2052" s="1"/>
    </row>
    <row r="2053" spans="1:6" ht="15">
      <c r="A2053" s="1">
        <v>2010</v>
      </c>
      <c r="B2053" s="3"/>
      <c r="C2053" s="3">
        <v>30587.26</v>
      </c>
      <c r="D2053" s="3"/>
      <c r="E2053" s="4"/>
      <c r="F2053" s="1"/>
    </row>
    <row r="2054" spans="1:6" ht="15">
      <c r="A2054" s="1">
        <v>2011</v>
      </c>
      <c r="B2054" s="3"/>
      <c r="C2054" s="3"/>
      <c r="D2054" s="3">
        <v>186186.48</v>
      </c>
      <c r="E2054" s="4"/>
      <c r="F2054" s="1"/>
    </row>
    <row r="2055" spans="1:6" ht="15">
      <c r="A2055" s="1">
        <v>2012</v>
      </c>
      <c r="B2055" s="3"/>
      <c r="C2055" s="3">
        <v>36408.11</v>
      </c>
      <c r="D2055" s="3"/>
      <c r="E2055" s="4"/>
      <c r="F2055" s="1"/>
    </row>
    <row r="2056" spans="1:6" ht="15">
      <c r="A2056" s="1">
        <v>2013</v>
      </c>
      <c r="B2056" s="3"/>
      <c r="C2056" s="3">
        <v>40799.41</v>
      </c>
      <c r="D2056" s="3"/>
      <c r="E2056" s="4"/>
      <c r="F2056" s="1"/>
    </row>
    <row r="2057" spans="1:6" ht="15">
      <c r="A2057" s="1">
        <v>2014</v>
      </c>
      <c r="B2057" s="3"/>
      <c r="C2057" s="3">
        <v>33759.84</v>
      </c>
      <c r="D2057" s="3">
        <v>165048.45</v>
      </c>
      <c r="E2057" s="4"/>
      <c r="F2057" s="1"/>
    </row>
    <row r="2058" spans="1:6" ht="15">
      <c r="A2058" s="1">
        <v>2015</v>
      </c>
      <c r="B2058" s="3"/>
      <c r="C2058" s="3">
        <v>5511.01</v>
      </c>
      <c r="D2058" s="3"/>
      <c r="E2058" s="4"/>
      <c r="F2058" s="1"/>
    </row>
    <row r="2059" spans="1:6" ht="15">
      <c r="A2059" s="1">
        <v>2016</v>
      </c>
      <c r="B2059" s="3"/>
      <c r="C2059" s="3">
        <v>61662.98</v>
      </c>
      <c r="D2059" s="3"/>
      <c r="E2059" s="4"/>
      <c r="F2059" s="1"/>
    </row>
    <row r="2060" spans="1:6" ht="15">
      <c r="A2060" s="1"/>
      <c r="B2060" s="3">
        <f>SUM(B2050:B2058)</f>
        <v>118529</v>
      </c>
      <c r="C2060" s="3">
        <f>SUM(C2051:C2059)</f>
        <v>303823.33</v>
      </c>
      <c r="D2060" s="3">
        <f>SUM(D2051:D2058)</f>
        <v>351234.93000000005</v>
      </c>
      <c r="E2060" s="4"/>
      <c r="F2060" s="1"/>
    </row>
    <row r="2061" spans="1:6" ht="15">
      <c r="A2061" s="1"/>
      <c r="B2061" s="3"/>
      <c r="C2061" s="3"/>
      <c r="D2061" s="3"/>
      <c r="E2061" s="4"/>
      <c r="F2061" s="1"/>
    </row>
    <row r="2062" spans="1:6" ht="15">
      <c r="A2062" s="1"/>
      <c r="B2062" s="3"/>
      <c r="C2062" s="3"/>
      <c r="D2062" s="3">
        <f>C2060-D2060</f>
        <v>-47411.600000000035</v>
      </c>
      <c r="E2062" s="4"/>
      <c r="F2062" s="1"/>
    </row>
    <row r="2063" spans="1:6" ht="15">
      <c r="A2063" s="1" t="s">
        <v>4</v>
      </c>
      <c r="B2063" s="3"/>
      <c r="C2063" s="3"/>
      <c r="D2063" s="3">
        <f>B2050*40%</f>
        <v>47411.600000000006</v>
      </c>
      <c r="E2063" s="4"/>
      <c r="F2063" s="1"/>
    </row>
    <row r="2064" spans="1:6" ht="15">
      <c r="A2064" s="1"/>
      <c r="B2064" s="2"/>
      <c r="C2064" s="2"/>
      <c r="D2064" s="3">
        <f>D2062+D2063</f>
        <v>0</v>
      </c>
      <c r="E2064" s="1"/>
      <c r="F2064" s="1"/>
    </row>
    <row r="2067" spans="1:6" ht="15">
      <c r="A2067" s="9" t="s">
        <v>85</v>
      </c>
      <c r="B2067" s="9"/>
      <c r="C2067" s="9"/>
      <c r="D2067" s="9"/>
      <c r="E2067" s="9"/>
      <c r="F2067" s="9"/>
    </row>
    <row r="2095" spans="1:6" ht="35.25" customHeight="1">
      <c r="A2095" s="8" t="s">
        <v>40</v>
      </c>
      <c r="B2095" s="8"/>
      <c r="C2095" s="8"/>
      <c r="D2095" s="8"/>
      <c r="E2095" s="8"/>
      <c r="F2095" s="8"/>
    </row>
    <row r="2097" spans="1:6" ht="15">
      <c r="A2097" s="2"/>
      <c r="B2097" s="1" t="s">
        <v>1</v>
      </c>
      <c r="C2097" s="1" t="s">
        <v>2</v>
      </c>
      <c r="D2097" s="1" t="s">
        <v>3</v>
      </c>
      <c r="E2097" s="1"/>
      <c r="F2097" s="1"/>
    </row>
    <row r="2098" spans="1:6" ht="45">
      <c r="A2098" s="2" t="s">
        <v>0</v>
      </c>
      <c r="B2098" s="3">
        <v>129731</v>
      </c>
      <c r="C2098" s="3"/>
      <c r="D2098" s="3"/>
      <c r="E2098" s="4"/>
      <c r="F2098" s="1"/>
    </row>
    <row r="2099" spans="1:6" ht="15">
      <c r="A2099" s="1">
        <v>2008</v>
      </c>
      <c r="B2099" s="3"/>
      <c r="C2099" s="3">
        <v>43043.94</v>
      </c>
      <c r="D2099" s="3"/>
      <c r="E2099" s="4"/>
      <c r="F2099" s="1"/>
    </row>
    <row r="2100" spans="1:6" ht="15">
      <c r="A2100" s="1">
        <v>2009</v>
      </c>
      <c r="B2100" s="3"/>
      <c r="C2100" s="3">
        <v>57391.06</v>
      </c>
      <c r="D2100" s="3"/>
      <c r="E2100" s="4"/>
      <c r="F2100" s="1"/>
    </row>
    <row r="2101" spans="1:6" ht="15">
      <c r="A2101" s="1">
        <v>2010</v>
      </c>
      <c r="B2101" s="3"/>
      <c r="C2101" s="3">
        <v>31617.23</v>
      </c>
      <c r="D2101" s="3"/>
      <c r="E2101" s="4"/>
      <c r="F2101" s="1"/>
    </row>
    <row r="2102" spans="1:6" ht="15">
      <c r="A2102" s="1">
        <v>2011</v>
      </c>
      <c r="B2102" s="3"/>
      <c r="C2102" s="3"/>
      <c r="D2102" s="3">
        <v>140459.07</v>
      </c>
      <c r="E2102" s="4"/>
      <c r="F2102" s="1"/>
    </row>
    <row r="2103" spans="1:6" ht="15">
      <c r="A2103" s="1">
        <v>2012</v>
      </c>
      <c r="B2103" s="3"/>
      <c r="C2103" s="3"/>
      <c r="D2103" s="3">
        <v>156406.8</v>
      </c>
      <c r="E2103" s="4"/>
      <c r="F2103" s="1"/>
    </row>
    <row r="2104" spans="1:6" ht="15">
      <c r="A2104" s="1">
        <v>2013</v>
      </c>
      <c r="B2104" s="3"/>
      <c r="C2104" s="3"/>
      <c r="D2104" s="3"/>
      <c r="E2104" s="4"/>
      <c r="F2104" s="1"/>
    </row>
    <row r="2105" spans="1:6" ht="15">
      <c r="A2105" s="1">
        <v>2014</v>
      </c>
      <c r="B2105" s="3"/>
      <c r="C2105" s="3"/>
      <c r="D2105" s="3">
        <v>63860.94</v>
      </c>
      <c r="E2105" s="4"/>
      <c r="F2105" s="1"/>
    </row>
    <row r="2106" spans="1:6" ht="15">
      <c r="A2106" s="1">
        <v>2015</v>
      </c>
      <c r="B2106" s="3"/>
      <c r="C2106" s="3">
        <v>176782.18</v>
      </c>
      <c r="D2106" s="3"/>
      <c r="E2106" s="4"/>
      <c r="F2106" s="1"/>
    </row>
    <row r="2107" spans="1:6" ht="15">
      <c r="A2107" s="1"/>
      <c r="B2107" s="3">
        <f>SUM(B2098:B2106)</f>
        <v>129731</v>
      </c>
      <c r="C2107" s="3">
        <f>SUM(C2099:C2106)</f>
        <v>308834.41000000003</v>
      </c>
      <c r="D2107" s="3">
        <f>SUM(D2099:D2106)</f>
        <v>360726.81</v>
      </c>
      <c r="E2107" s="4"/>
      <c r="F2107" s="1"/>
    </row>
    <row r="2108" spans="1:6" ht="15">
      <c r="A2108" s="1"/>
      <c r="B2108" s="3"/>
      <c r="C2108" s="3"/>
      <c r="D2108" s="3"/>
      <c r="E2108" s="4"/>
      <c r="F2108" s="1"/>
    </row>
    <row r="2109" spans="1:6" ht="15">
      <c r="A2109" s="1"/>
      <c r="B2109" s="3"/>
      <c r="C2109" s="3"/>
      <c r="D2109" s="3">
        <f>C2107-D2107</f>
        <v>-51892.399999999965</v>
      </c>
      <c r="E2109" s="4"/>
      <c r="F2109" s="1"/>
    </row>
    <row r="2110" spans="1:6" ht="15">
      <c r="A2110" s="1" t="s">
        <v>4</v>
      </c>
      <c r="B2110" s="3"/>
      <c r="C2110" s="3"/>
      <c r="D2110" s="3">
        <f>B2098*40%</f>
        <v>51892.4</v>
      </c>
      <c r="E2110" s="4"/>
      <c r="F2110" s="1"/>
    </row>
    <row r="2111" spans="1:6" ht="15">
      <c r="A2111" s="1"/>
      <c r="B2111" s="2"/>
      <c r="C2111" s="2"/>
      <c r="D2111" s="3">
        <f>D2109+D2110</f>
        <v>0</v>
      </c>
      <c r="E2111" s="1"/>
      <c r="F2111" s="1"/>
    </row>
    <row r="2114" spans="1:6" ht="15">
      <c r="A2114" s="9" t="s">
        <v>85</v>
      </c>
      <c r="B2114" s="9"/>
      <c r="C2114" s="9"/>
      <c r="D2114" s="9"/>
      <c r="E2114" s="9"/>
      <c r="F2114" s="9"/>
    </row>
    <row r="2142" spans="1:6" ht="32.25" customHeight="1">
      <c r="A2142" s="8" t="s">
        <v>41</v>
      </c>
      <c r="B2142" s="8"/>
      <c r="C2142" s="8"/>
      <c r="D2142" s="8"/>
      <c r="E2142" s="8"/>
      <c r="F2142" s="8"/>
    </row>
    <row r="2144" spans="1:6" ht="15">
      <c r="A2144" s="2"/>
      <c r="B2144" s="1" t="s">
        <v>1</v>
      </c>
      <c r="C2144" s="1" t="s">
        <v>2</v>
      </c>
      <c r="D2144" s="1" t="s">
        <v>3</v>
      </c>
      <c r="E2144" s="1"/>
      <c r="F2144" s="1"/>
    </row>
    <row r="2145" spans="1:6" ht="45">
      <c r="A2145" s="2" t="s">
        <v>0</v>
      </c>
      <c r="B2145" s="3">
        <v>122751</v>
      </c>
      <c r="C2145" s="3"/>
      <c r="D2145" s="3"/>
      <c r="E2145" s="4"/>
      <c r="F2145" s="1"/>
    </row>
    <row r="2146" spans="1:6" ht="15">
      <c r="A2146" s="1">
        <v>2008</v>
      </c>
      <c r="B2146" s="3"/>
      <c r="C2146" s="3">
        <v>43529.76</v>
      </c>
      <c r="D2146" s="3"/>
      <c r="E2146" s="4"/>
      <c r="F2146" s="1"/>
    </row>
    <row r="2147" spans="1:6" ht="15">
      <c r="A2147" s="1">
        <v>2009</v>
      </c>
      <c r="B2147" s="3"/>
      <c r="C2147" s="3">
        <v>58039.15</v>
      </c>
      <c r="D2147" s="3"/>
      <c r="E2147" s="4"/>
      <c r="F2147" s="1"/>
    </row>
    <row r="2148" spans="1:6" ht="15">
      <c r="A2148" s="1">
        <v>2010</v>
      </c>
      <c r="B2148" s="3"/>
      <c r="C2148" s="3">
        <v>41960.61</v>
      </c>
      <c r="D2148" s="3"/>
      <c r="E2148" s="4"/>
      <c r="F2148" s="1"/>
    </row>
    <row r="2149" spans="1:6" ht="15">
      <c r="A2149" s="1">
        <v>2011</v>
      </c>
      <c r="B2149" s="3"/>
      <c r="C2149" s="3">
        <v>41464.13</v>
      </c>
      <c r="D2149" s="3">
        <v>114816.29</v>
      </c>
      <c r="E2149" s="4"/>
      <c r="F2149" s="1"/>
    </row>
    <row r="2150" spans="1:6" ht="15">
      <c r="A2150" s="1">
        <v>2012</v>
      </c>
      <c r="B2150" s="3"/>
      <c r="C2150" s="3">
        <v>43844.17</v>
      </c>
      <c r="D2150" s="3"/>
      <c r="E2150" s="4"/>
      <c r="F2150" s="1"/>
    </row>
    <row r="2151" spans="1:6" ht="15">
      <c r="A2151" s="1">
        <v>2013</v>
      </c>
      <c r="B2151" s="3"/>
      <c r="C2151" s="3">
        <v>44469.56</v>
      </c>
      <c r="D2151" s="3">
        <v>165815.01</v>
      </c>
      <c r="E2151" s="4"/>
      <c r="F2151" s="1"/>
    </row>
    <row r="2152" spans="1:6" ht="15">
      <c r="A2152" s="1">
        <v>2014</v>
      </c>
      <c r="B2152" s="3"/>
      <c r="C2152" s="3">
        <v>40109.97</v>
      </c>
      <c r="D2152" s="3">
        <v>46743.71</v>
      </c>
      <c r="E2152" s="4"/>
      <c r="F2152" s="1"/>
    </row>
    <row r="2153" spans="1:6" ht="15">
      <c r="A2153" s="1">
        <v>2015</v>
      </c>
      <c r="B2153" s="3"/>
      <c r="C2153" s="3">
        <v>1597.08</v>
      </c>
      <c r="D2153" s="3">
        <v>100540.6</v>
      </c>
      <c r="E2153" s="4"/>
      <c r="F2153" s="1"/>
    </row>
    <row r="2154" spans="1:6" ht="15">
      <c r="A2154" s="1">
        <v>2016</v>
      </c>
      <c r="B2154" s="3"/>
      <c r="C2154" s="3">
        <v>63800.78</v>
      </c>
      <c r="D2154" s="3"/>
      <c r="E2154" s="4"/>
      <c r="F2154" s="1"/>
    </row>
    <row r="2155" spans="1:6" ht="15">
      <c r="A2155" s="1"/>
      <c r="B2155" s="3">
        <f>SUM(B2145:B2153)</f>
        <v>122751</v>
      </c>
      <c r="C2155" s="3">
        <f>SUM(C2146:C2154)</f>
        <v>378815.20999999996</v>
      </c>
      <c r="D2155" s="3">
        <f>SUM(D2146:D2153)</f>
        <v>427915.61</v>
      </c>
      <c r="E2155" s="4"/>
      <c r="F2155" s="1"/>
    </row>
    <row r="2156" spans="1:6" ht="15">
      <c r="A2156" s="1"/>
      <c r="B2156" s="3"/>
      <c r="C2156" s="3"/>
      <c r="D2156" s="3"/>
      <c r="E2156" s="4"/>
      <c r="F2156" s="1"/>
    </row>
    <row r="2157" spans="1:6" ht="15">
      <c r="A2157" s="1"/>
      <c r="B2157" s="3"/>
      <c r="C2157" s="3"/>
      <c r="D2157" s="3">
        <f>C2155-D2155</f>
        <v>-49100.40000000002</v>
      </c>
      <c r="E2157" s="4"/>
      <c r="F2157" s="1"/>
    </row>
    <row r="2158" spans="1:6" ht="15">
      <c r="A2158" s="1" t="s">
        <v>4</v>
      </c>
      <c r="B2158" s="3"/>
      <c r="C2158" s="3"/>
      <c r="D2158" s="3">
        <f>B2145*40%</f>
        <v>49100.4</v>
      </c>
      <c r="E2158" s="4"/>
      <c r="F2158" s="1"/>
    </row>
    <row r="2159" spans="1:6" ht="15">
      <c r="A2159" s="1"/>
      <c r="B2159" s="2"/>
      <c r="C2159" s="2"/>
      <c r="D2159" s="3">
        <f>D2157+D2158</f>
        <v>0</v>
      </c>
      <c r="E2159" s="1"/>
      <c r="F2159" s="1"/>
    </row>
    <row r="2162" spans="1:6" ht="15">
      <c r="A2162" s="9" t="s">
        <v>85</v>
      </c>
      <c r="B2162" s="9"/>
      <c r="C2162" s="9"/>
      <c r="D2162" s="9"/>
      <c r="E2162" s="9"/>
      <c r="F2162" s="9"/>
    </row>
    <row r="2190" spans="1:6" ht="33.75" customHeight="1">
      <c r="A2190" s="8" t="s">
        <v>42</v>
      </c>
      <c r="B2190" s="8"/>
      <c r="C2190" s="8"/>
      <c r="D2190" s="8"/>
      <c r="E2190" s="8"/>
      <c r="F2190" s="8"/>
    </row>
    <row r="2192" spans="1:6" ht="15">
      <c r="A2192" s="2"/>
      <c r="B2192" s="1" t="s">
        <v>1</v>
      </c>
      <c r="C2192" s="1" t="s">
        <v>2</v>
      </c>
      <c r="D2192" s="1" t="s">
        <v>3</v>
      </c>
      <c r="E2192" s="1"/>
      <c r="F2192" s="1"/>
    </row>
    <row r="2193" spans="1:6" ht="45">
      <c r="A2193" s="2" t="s">
        <v>0</v>
      </c>
      <c r="B2193" s="3">
        <v>48674</v>
      </c>
      <c r="C2193" s="3"/>
      <c r="D2193" s="3"/>
      <c r="E2193" s="4"/>
      <c r="F2193" s="1"/>
    </row>
    <row r="2194" spans="1:6" ht="15">
      <c r="A2194" s="1">
        <v>2008</v>
      </c>
      <c r="B2194" s="3"/>
      <c r="C2194" s="3">
        <v>16535.61</v>
      </c>
      <c r="D2194" s="3"/>
      <c r="E2194" s="4"/>
      <c r="F2194" s="1"/>
    </row>
    <row r="2195" spans="1:6" ht="15">
      <c r="A2195" s="1">
        <v>2009</v>
      </c>
      <c r="B2195" s="3"/>
      <c r="C2195" s="3">
        <v>22047.48</v>
      </c>
      <c r="D2195" s="3"/>
      <c r="E2195" s="4"/>
      <c r="F2195" s="1"/>
    </row>
    <row r="2196" spans="1:6" ht="15">
      <c r="A2196" s="1">
        <v>2010</v>
      </c>
      <c r="B2196" s="3"/>
      <c r="C2196" s="3">
        <v>14384.92</v>
      </c>
      <c r="D2196" s="3"/>
      <c r="E2196" s="4"/>
      <c r="F2196" s="1"/>
    </row>
    <row r="2197" spans="1:6" ht="15">
      <c r="A2197" s="1">
        <v>2011</v>
      </c>
      <c r="B2197" s="3"/>
      <c r="C2197" s="3">
        <v>15251.51</v>
      </c>
      <c r="D2197" s="3"/>
      <c r="E2197" s="4"/>
      <c r="F2197" s="1"/>
    </row>
    <row r="2198" spans="1:6" ht="15">
      <c r="A2198" s="1">
        <v>2012</v>
      </c>
      <c r="B2198" s="3"/>
      <c r="C2198" s="3">
        <v>15468.66</v>
      </c>
      <c r="D2198" s="3"/>
      <c r="E2198" s="4"/>
      <c r="F2198" s="1"/>
    </row>
    <row r="2199" spans="1:6" ht="15">
      <c r="A2199" s="1">
        <v>2013</v>
      </c>
      <c r="B2199" s="3"/>
      <c r="C2199" s="3">
        <v>16858.81</v>
      </c>
      <c r="D2199" s="3">
        <v>30166.49</v>
      </c>
      <c r="E2199" s="4"/>
      <c r="F2199" s="1"/>
    </row>
    <row r="2200" spans="1:6" ht="15">
      <c r="A2200" s="1">
        <v>2014</v>
      </c>
      <c r="B2200" s="3"/>
      <c r="C2200" s="3">
        <v>16446</v>
      </c>
      <c r="D2200" s="3"/>
      <c r="E2200" s="4"/>
      <c r="F2200" s="1"/>
    </row>
    <row r="2201" spans="1:6" ht="15">
      <c r="A2201" s="1">
        <v>2015</v>
      </c>
      <c r="B2201" s="3"/>
      <c r="C2201" s="3">
        <v>452.91</v>
      </c>
      <c r="D2201" s="3">
        <v>106296</v>
      </c>
      <c r="E2201" s="4"/>
      <c r="F2201" s="1"/>
    </row>
    <row r="2202" spans="1:6" ht="15">
      <c r="A2202" s="1"/>
      <c r="B2202" s="3">
        <f>SUM(B2193:B2201)</f>
        <v>48674</v>
      </c>
      <c r="C2202" s="3">
        <f>SUM(C2194:C2201)</f>
        <v>117445.9</v>
      </c>
      <c r="D2202" s="3">
        <f>SUM(D2194:D2201)</f>
        <v>136462.49</v>
      </c>
      <c r="E2202" s="4"/>
      <c r="F2202" s="1"/>
    </row>
    <row r="2203" spans="1:6" ht="15">
      <c r="A2203" s="1"/>
      <c r="B2203" s="3"/>
      <c r="C2203" s="3"/>
      <c r="D2203" s="3"/>
      <c r="E2203" s="4"/>
      <c r="F2203" s="1"/>
    </row>
    <row r="2204" spans="1:6" ht="15">
      <c r="A2204" s="1"/>
      <c r="B2204" s="3"/>
      <c r="C2204" s="3"/>
      <c r="D2204" s="3">
        <f>C2202-D2202</f>
        <v>-19016.589999999997</v>
      </c>
      <c r="E2204" s="4"/>
      <c r="F2204" s="1"/>
    </row>
    <row r="2205" spans="1:6" ht="15">
      <c r="A2205" s="1" t="s">
        <v>4</v>
      </c>
      <c r="B2205" s="3"/>
      <c r="C2205" s="3"/>
      <c r="D2205" s="3">
        <f>B2193*40%</f>
        <v>19469.600000000002</v>
      </c>
      <c r="E2205" s="4"/>
      <c r="F2205" s="1"/>
    </row>
    <row r="2206" spans="1:6" ht="15">
      <c r="A2206" s="1"/>
      <c r="B2206" s="2"/>
      <c r="C2206" s="2"/>
      <c r="D2206" s="3">
        <f>D2204+D2205</f>
        <v>453.0100000000057</v>
      </c>
      <c r="E2206" s="1"/>
      <c r="F2206" s="1"/>
    </row>
    <row r="2209" spans="1:6" ht="15">
      <c r="A2209" s="9" t="s">
        <v>85</v>
      </c>
      <c r="B2209" s="9"/>
      <c r="C2209" s="9"/>
      <c r="D2209" s="9"/>
      <c r="E2209" s="9"/>
      <c r="F2209" s="9"/>
    </row>
    <row r="2237" spans="1:6" ht="33.75" customHeight="1">
      <c r="A2237" s="8" t="s">
        <v>43</v>
      </c>
      <c r="B2237" s="8"/>
      <c r="C2237" s="8"/>
      <c r="D2237" s="8"/>
      <c r="E2237" s="8"/>
      <c r="F2237" s="8"/>
    </row>
    <row r="2239" spans="1:6" ht="15">
      <c r="A2239" s="2"/>
      <c r="B2239" s="1" t="s">
        <v>1</v>
      </c>
      <c r="C2239" s="1" t="s">
        <v>2</v>
      </c>
      <c r="D2239" s="1" t="s">
        <v>3</v>
      </c>
      <c r="E2239" s="1"/>
      <c r="F2239" s="1"/>
    </row>
    <row r="2240" spans="1:6" ht="30">
      <c r="A2240" s="2" t="s">
        <v>62</v>
      </c>
      <c r="B2240" s="3"/>
      <c r="C2240" s="3">
        <v>132966</v>
      </c>
      <c r="D2240" s="3"/>
      <c r="E2240" s="4"/>
      <c r="F2240" s="1"/>
    </row>
    <row r="2241" spans="1:6" ht="15">
      <c r="A2241" s="1">
        <v>2008</v>
      </c>
      <c r="B2241" s="3"/>
      <c r="C2241" s="3">
        <v>44903.07</v>
      </c>
      <c r="D2241" s="3">
        <v>127120.02</v>
      </c>
      <c r="E2241" s="4"/>
      <c r="F2241" s="1"/>
    </row>
    <row r="2242" spans="1:6" ht="15">
      <c r="A2242" s="1">
        <v>2009</v>
      </c>
      <c r="B2242" s="3"/>
      <c r="C2242" s="3">
        <v>59870.5</v>
      </c>
      <c r="D2242" s="3"/>
      <c r="E2242" s="4"/>
      <c r="F2242" s="1"/>
    </row>
    <row r="2243" spans="1:6" ht="15">
      <c r="A2243" s="1">
        <v>2010</v>
      </c>
      <c r="B2243" s="3"/>
      <c r="C2243" s="3">
        <v>45898.35</v>
      </c>
      <c r="D2243" s="3"/>
      <c r="E2243" s="4"/>
      <c r="F2243" s="1"/>
    </row>
    <row r="2244" spans="1:6" ht="15">
      <c r="A2244" s="1">
        <v>2011</v>
      </c>
      <c r="B2244" s="3"/>
      <c r="C2244" s="3">
        <v>49374.38</v>
      </c>
      <c r="D2244" s="3"/>
      <c r="E2244" s="4"/>
      <c r="F2244" s="1"/>
    </row>
    <row r="2245" spans="1:6" ht="15">
      <c r="A2245" s="1">
        <v>2012</v>
      </c>
      <c r="B2245" s="3"/>
      <c r="C2245" s="3">
        <v>53406.91</v>
      </c>
      <c r="D2245" s="3">
        <v>154583.5</v>
      </c>
      <c r="E2245" s="4"/>
      <c r="F2245" s="1"/>
    </row>
    <row r="2246" spans="1:6" ht="15">
      <c r="A2246" s="1">
        <v>2013</v>
      </c>
      <c r="B2246" s="3"/>
      <c r="C2246" s="3">
        <v>51530.08</v>
      </c>
      <c r="D2246" s="3">
        <v>63983.97</v>
      </c>
      <c r="E2246" s="4"/>
      <c r="F2246" s="1"/>
    </row>
    <row r="2247" spans="1:6" ht="15">
      <c r="A2247" s="1">
        <v>2014</v>
      </c>
      <c r="B2247" s="3"/>
      <c r="C2247" s="3">
        <v>42150.94</v>
      </c>
      <c r="D2247" s="3">
        <v>84736.66</v>
      </c>
      <c r="E2247" s="4"/>
      <c r="F2247" s="1"/>
    </row>
    <row r="2248" spans="1:6" ht="15">
      <c r="A2248" s="1">
        <v>2015</v>
      </c>
      <c r="B2248" s="3"/>
      <c r="C2248" s="3">
        <v>1268.8</v>
      </c>
      <c r="D2248" s="3"/>
      <c r="E2248" s="4"/>
      <c r="F2248" s="1"/>
    </row>
    <row r="2249" spans="1:6" ht="15">
      <c r="A2249" s="1"/>
      <c r="B2249" s="3">
        <f>SUM(B2240:B2248)</f>
        <v>0</v>
      </c>
      <c r="C2249" s="3">
        <f>SUM(C2240:C2248)</f>
        <v>481369.02999999997</v>
      </c>
      <c r="D2249" s="3">
        <f>SUM(D2241:D2248)</f>
        <v>430424.15</v>
      </c>
      <c r="E2249" s="4"/>
      <c r="F2249" s="1"/>
    </row>
    <row r="2250" spans="1:6" ht="15">
      <c r="A2250" s="1"/>
      <c r="B2250" s="3"/>
      <c r="C2250" s="3"/>
      <c r="D2250" s="3"/>
      <c r="E2250" s="4"/>
      <c r="F2250" s="1"/>
    </row>
    <row r="2251" spans="1:6" ht="15">
      <c r="A2251" s="1"/>
      <c r="B2251" s="3"/>
      <c r="C2251" s="3"/>
      <c r="D2251" s="3">
        <f>C2249-D2249</f>
        <v>50944.87999999995</v>
      </c>
      <c r="E2251" s="4"/>
      <c r="F2251" s="1"/>
    </row>
    <row r="2252" spans="1:6" ht="15">
      <c r="A2252" s="1"/>
      <c r="B2252" s="2"/>
      <c r="C2252" s="2"/>
      <c r="D2252" s="3">
        <f>C2249-D2249</f>
        <v>50944.87999999995</v>
      </c>
      <c r="E2252" s="1"/>
      <c r="F2252" s="1"/>
    </row>
    <row r="2255" spans="1:6" ht="15">
      <c r="A2255" s="9" t="s">
        <v>85</v>
      </c>
      <c r="B2255" s="9"/>
      <c r="C2255" s="9"/>
      <c r="D2255" s="9"/>
      <c r="E2255" s="9"/>
      <c r="F2255" s="9"/>
    </row>
    <row r="2284" spans="1:6" ht="32.25" customHeight="1">
      <c r="A2284" s="8" t="s">
        <v>44</v>
      </c>
      <c r="B2284" s="8"/>
      <c r="C2284" s="8"/>
      <c r="D2284" s="8"/>
      <c r="E2284" s="8"/>
      <c r="F2284" s="8"/>
    </row>
    <row r="2286" spans="1:6" ht="15">
      <c r="A2286" s="2"/>
      <c r="B2286" s="1" t="s">
        <v>1</v>
      </c>
      <c r="C2286" s="1" t="s">
        <v>2</v>
      </c>
      <c r="D2286" s="1" t="s">
        <v>3</v>
      </c>
      <c r="E2286" s="1"/>
      <c r="F2286" s="1"/>
    </row>
    <row r="2287" spans="1:6" ht="30">
      <c r="A2287" s="2" t="s">
        <v>67</v>
      </c>
      <c r="B2287" s="3"/>
      <c r="C2287" s="3">
        <v>128679</v>
      </c>
      <c r="D2287" s="3"/>
      <c r="E2287" s="4"/>
      <c r="F2287" s="1"/>
    </row>
    <row r="2288" spans="1:6" ht="15">
      <c r="A2288" s="1">
        <v>2008</v>
      </c>
      <c r="B2288" s="3"/>
      <c r="C2288" s="3">
        <v>45058.05</v>
      </c>
      <c r="D2288" s="3">
        <v>140956.59</v>
      </c>
      <c r="E2288" s="4"/>
      <c r="F2288" s="1"/>
    </row>
    <row r="2289" spans="1:6" ht="15">
      <c r="A2289" s="1">
        <v>2009</v>
      </c>
      <c r="B2289" s="3"/>
      <c r="C2289" s="3">
        <v>60077.25</v>
      </c>
      <c r="D2289" s="3"/>
      <c r="E2289" s="4"/>
      <c r="F2289" s="1"/>
    </row>
    <row r="2290" spans="1:6" ht="15">
      <c r="A2290" s="1">
        <v>2010</v>
      </c>
      <c r="B2290" s="3"/>
      <c r="C2290" s="3">
        <v>33160.29</v>
      </c>
      <c r="D2290" s="3"/>
      <c r="E2290" s="4"/>
      <c r="F2290" s="1"/>
    </row>
    <row r="2291" spans="1:6" ht="15">
      <c r="A2291" s="1">
        <v>2011</v>
      </c>
      <c r="B2291" s="3"/>
      <c r="C2291" s="3">
        <v>42020.48</v>
      </c>
      <c r="D2291" s="3"/>
      <c r="E2291" s="4"/>
      <c r="F2291" s="1"/>
    </row>
    <row r="2292" spans="1:6" ht="15">
      <c r="A2292" s="1">
        <v>2012</v>
      </c>
      <c r="B2292" s="3"/>
      <c r="C2292" s="3">
        <v>58168.64</v>
      </c>
      <c r="D2292" s="3"/>
      <c r="E2292" s="4"/>
      <c r="F2292" s="1"/>
    </row>
    <row r="2293" spans="1:6" ht="15">
      <c r="A2293" s="1">
        <v>2013</v>
      </c>
      <c r="B2293" s="3"/>
      <c r="C2293" s="3">
        <v>60090.54</v>
      </c>
      <c r="D2293" s="3">
        <v>131559.5</v>
      </c>
      <c r="E2293" s="4"/>
      <c r="F2293" s="1"/>
    </row>
    <row r="2294" spans="1:6" ht="15">
      <c r="A2294" s="1">
        <v>2014</v>
      </c>
      <c r="B2294" s="3"/>
      <c r="C2294" s="3">
        <v>50224.83</v>
      </c>
      <c r="D2294" s="3">
        <v>83309.29</v>
      </c>
      <c r="E2294" s="4"/>
      <c r="F2294" s="1"/>
    </row>
    <row r="2295" spans="1:6" ht="15">
      <c r="A2295" s="1">
        <v>2015</v>
      </c>
      <c r="B2295" s="3"/>
      <c r="C2295" s="3">
        <v>1792.3</v>
      </c>
      <c r="D2295" s="3"/>
      <c r="E2295" s="4"/>
      <c r="F2295" s="1"/>
    </row>
    <row r="2296" spans="1:6" ht="15">
      <c r="A2296" s="1">
        <v>2016</v>
      </c>
      <c r="B2296" s="3"/>
      <c r="C2296" s="3"/>
      <c r="D2296" s="3"/>
      <c r="E2296" s="4"/>
      <c r="F2296" s="1"/>
    </row>
    <row r="2297" spans="1:6" ht="15">
      <c r="A2297" s="1">
        <v>2017</v>
      </c>
      <c r="B2297" s="3"/>
      <c r="C2297" s="3"/>
      <c r="D2297" s="3">
        <v>123446</v>
      </c>
      <c r="E2297" s="4"/>
      <c r="F2297" s="1"/>
    </row>
    <row r="2298" spans="1:6" ht="15">
      <c r="A2298" s="1"/>
      <c r="B2298" s="3">
        <f>SUM(B2287:B2295)</f>
        <v>0</v>
      </c>
      <c r="C2298" s="3">
        <f>SUM(C2287:C2295)</f>
        <v>479271.37999999995</v>
      </c>
      <c r="D2298" s="3">
        <f>SUM(D2288:D2297)</f>
        <v>479271.37999999995</v>
      </c>
      <c r="E2298" s="4"/>
      <c r="F2298" s="1"/>
    </row>
    <row r="2299" spans="1:6" ht="15">
      <c r="A2299" s="1"/>
      <c r="B2299" s="3"/>
      <c r="C2299" s="3"/>
      <c r="D2299" s="3"/>
      <c r="E2299" s="4"/>
      <c r="F2299" s="1"/>
    </row>
    <row r="2300" spans="1:6" ht="15">
      <c r="A2300" s="1" t="s">
        <v>6</v>
      </c>
      <c r="B2300" s="2"/>
      <c r="C2300" s="2"/>
      <c r="D2300" s="3">
        <f>C2298-D2298</f>
        <v>0</v>
      </c>
      <c r="E2300" s="1"/>
      <c r="F2300" s="1"/>
    </row>
    <row r="2303" spans="1:6" ht="15">
      <c r="A2303" s="9" t="s">
        <v>85</v>
      </c>
      <c r="B2303" s="9"/>
      <c r="C2303" s="9"/>
      <c r="D2303" s="9"/>
      <c r="E2303" s="9"/>
      <c r="F2303" s="9"/>
    </row>
    <row r="2330" ht="2.25" customHeight="1"/>
    <row r="2331" ht="47.25" customHeight="1" hidden="1"/>
    <row r="2332" spans="1:6" ht="32.25" customHeight="1">
      <c r="A2332" s="8" t="s">
        <v>45</v>
      </c>
      <c r="B2332" s="8"/>
      <c r="C2332" s="8"/>
      <c r="D2332" s="8"/>
      <c r="E2332" s="8"/>
      <c r="F2332" s="8"/>
    </row>
    <row r="2334" spans="1:6" ht="15">
      <c r="A2334" s="2"/>
      <c r="B2334" s="1" t="s">
        <v>1</v>
      </c>
      <c r="C2334" s="1" t="s">
        <v>2</v>
      </c>
      <c r="D2334" s="1" t="s">
        <v>3</v>
      </c>
      <c r="E2334" s="1"/>
      <c r="F2334" s="1"/>
    </row>
    <row r="2335" spans="1:6" ht="30">
      <c r="A2335" s="2" t="s">
        <v>62</v>
      </c>
      <c r="B2335" s="3"/>
      <c r="C2335" s="3">
        <v>77402</v>
      </c>
      <c r="D2335" s="3"/>
      <c r="E2335" s="4"/>
      <c r="F2335" s="1"/>
    </row>
    <row r="2336" spans="1:6" ht="15">
      <c r="A2336" s="1">
        <v>2008</v>
      </c>
      <c r="B2336" s="3"/>
      <c r="C2336" s="3">
        <v>27358.11</v>
      </c>
      <c r="D2336" s="3">
        <v>83573.59</v>
      </c>
      <c r="E2336" s="4"/>
      <c r="F2336" s="1"/>
    </row>
    <row r="2337" spans="1:6" ht="15">
      <c r="A2337" s="1">
        <v>2009</v>
      </c>
      <c r="B2337" s="3"/>
      <c r="C2337" s="3">
        <v>36477.48</v>
      </c>
      <c r="D2337" s="3"/>
      <c r="E2337" s="4"/>
      <c r="F2337" s="1"/>
    </row>
    <row r="2338" spans="1:6" ht="15">
      <c r="A2338" s="1">
        <v>2010</v>
      </c>
      <c r="B2338" s="3"/>
      <c r="C2338" s="3">
        <v>28394</v>
      </c>
      <c r="D2338" s="3"/>
      <c r="E2338" s="4"/>
      <c r="F2338" s="1"/>
    </row>
    <row r="2339" spans="1:6" ht="15">
      <c r="A2339" s="1">
        <v>2011</v>
      </c>
      <c r="B2339" s="3"/>
      <c r="C2339" s="3">
        <v>37907.58</v>
      </c>
      <c r="D2339" s="3">
        <v>14200.89</v>
      </c>
      <c r="E2339" s="4"/>
      <c r="F2339" s="1"/>
    </row>
    <row r="2340" spans="1:6" ht="15">
      <c r="A2340" s="1">
        <v>2012</v>
      </c>
      <c r="B2340" s="3"/>
      <c r="C2340" s="3">
        <v>35685.09</v>
      </c>
      <c r="D2340" s="3">
        <v>16836.05</v>
      </c>
      <c r="E2340" s="4"/>
      <c r="F2340" s="1"/>
    </row>
    <row r="2341" spans="1:6" ht="15">
      <c r="A2341" s="1">
        <v>2013</v>
      </c>
      <c r="B2341" s="3"/>
      <c r="C2341" s="3">
        <v>35423.9</v>
      </c>
      <c r="D2341" s="3">
        <v>135168</v>
      </c>
      <c r="E2341" s="4"/>
      <c r="F2341" s="1"/>
    </row>
    <row r="2342" spans="1:6" ht="15">
      <c r="A2342" s="1">
        <v>2014</v>
      </c>
      <c r="B2342" s="3"/>
      <c r="C2342" s="3">
        <v>30267.61</v>
      </c>
      <c r="D2342" s="3">
        <v>62255.22</v>
      </c>
      <c r="E2342" s="4"/>
      <c r="F2342" s="1"/>
    </row>
    <row r="2343" spans="1:6" ht="15">
      <c r="A2343" s="1">
        <v>2015</v>
      </c>
      <c r="B2343" s="3"/>
      <c r="C2343" s="3">
        <v>597.1</v>
      </c>
      <c r="D2343" s="3"/>
      <c r="E2343" s="4"/>
      <c r="F2343" s="1"/>
    </row>
    <row r="2344" spans="1:6" ht="15">
      <c r="A2344" s="1"/>
      <c r="B2344" s="3">
        <f>SUM(B2335:B2343)</f>
        <v>0</v>
      </c>
      <c r="C2344" s="3">
        <f>SUM(C2335:C2343)</f>
        <v>309512.86999999994</v>
      </c>
      <c r="D2344" s="3">
        <f>SUM(D2336:D2343)</f>
        <v>312033.75</v>
      </c>
      <c r="E2344" s="4"/>
      <c r="F2344" s="1"/>
    </row>
    <row r="2345" spans="1:6" ht="15">
      <c r="A2345" s="1"/>
      <c r="B2345" s="3"/>
      <c r="C2345" s="3"/>
      <c r="D2345" s="3"/>
      <c r="E2345" s="4"/>
      <c r="F2345" s="1"/>
    </row>
    <row r="2346" spans="1:6" ht="15">
      <c r="A2346" s="1"/>
      <c r="B2346" s="3"/>
      <c r="C2346" s="3"/>
      <c r="D2346" s="3">
        <f>C2344-D2344</f>
        <v>-2520.880000000063</v>
      </c>
      <c r="E2346" s="4"/>
      <c r="F2346" s="1"/>
    </row>
    <row r="2347" spans="1:6" ht="15">
      <c r="A2347" s="1"/>
      <c r="B2347" s="2"/>
      <c r="C2347" s="2"/>
      <c r="D2347" s="3">
        <f>C2344-D2344</f>
        <v>-2520.880000000063</v>
      </c>
      <c r="E2347" s="1"/>
      <c r="F2347" s="1"/>
    </row>
    <row r="2350" spans="1:6" ht="15">
      <c r="A2350" s="9" t="s">
        <v>85</v>
      </c>
      <c r="B2350" s="9"/>
      <c r="C2350" s="9"/>
      <c r="D2350" s="9"/>
      <c r="E2350" s="9"/>
      <c r="F2350" s="9"/>
    </row>
    <row r="2379" spans="1:6" ht="32.25" customHeight="1">
      <c r="A2379" s="8" t="s">
        <v>46</v>
      </c>
      <c r="B2379" s="8"/>
      <c r="C2379" s="8"/>
      <c r="D2379" s="8"/>
      <c r="E2379" s="8"/>
      <c r="F2379" s="8"/>
    </row>
    <row r="2381" spans="1:6" ht="15">
      <c r="A2381" s="2"/>
      <c r="B2381" s="1" t="s">
        <v>1</v>
      </c>
      <c r="C2381" s="1" t="s">
        <v>2</v>
      </c>
      <c r="D2381" s="1" t="s">
        <v>3</v>
      </c>
      <c r="E2381" s="1"/>
      <c r="F2381" s="1"/>
    </row>
    <row r="2382" spans="1:6" ht="45">
      <c r="A2382" s="2" t="s">
        <v>0</v>
      </c>
      <c r="B2382" s="3">
        <v>181302</v>
      </c>
      <c r="C2382" s="3"/>
      <c r="D2382" s="3"/>
      <c r="E2382" s="4"/>
      <c r="F2382" s="1"/>
    </row>
    <row r="2383" spans="1:6" ht="15">
      <c r="A2383" s="1">
        <v>2008</v>
      </c>
      <c r="B2383" s="3"/>
      <c r="C2383" s="3">
        <v>62397.72</v>
      </c>
      <c r="D2383" s="3"/>
      <c r="E2383" s="4"/>
      <c r="F2383" s="1"/>
    </row>
    <row r="2384" spans="1:6" ht="15">
      <c r="A2384" s="1">
        <v>2009</v>
      </c>
      <c r="B2384" s="3"/>
      <c r="C2384" s="3">
        <v>83196.96</v>
      </c>
      <c r="D2384" s="3">
        <v>10517.52</v>
      </c>
      <c r="E2384" s="4"/>
      <c r="F2384" s="1"/>
    </row>
    <row r="2385" spans="1:6" ht="15">
      <c r="A2385" s="1">
        <v>2010</v>
      </c>
      <c r="B2385" s="3"/>
      <c r="C2385" s="3">
        <v>45931.83</v>
      </c>
      <c r="D2385" s="3"/>
      <c r="E2385" s="4"/>
      <c r="F2385" s="1"/>
    </row>
    <row r="2386" spans="1:6" ht="15">
      <c r="A2386" s="1">
        <v>2011</v>
      </c>
      <c r="B2386" s="3"/>
      <c r="C2386" s="3"/>
      <c r="D2386" s="3"/>
      <c r="E2386" s="4"/>
      <c r="F2386" s="1"/>
    </row>
    <row r="2387" spans="1:6" ht="15">
      <c r="A2387" s="1">
        <v>2012</v>
      </c>
      <c r="B2387" s="3"/>
      <c r="C2387" s="3"/>
      <c r="D2387" s="3"/>
      <c r="E2387" s="4"/>
      <c r="F2387" s="1"/>
    </row>
    <row r="2388" spans="1:6" ht="15">
      <c r="A2388" s="1">
        <v>2013</v>
      </c>
      <c r="B2388" s="3"/>
      <c r="C2388" s="3"/>
      <c r="D2388" s="3">
        <v>156406.2</v>
      </c>
      <c r="E2388" s="4"/>
      <c r="F2388" s="1"/>
    </row>
    <row r="2389" spans="1:6" ht="15">
      <c r="A2389" s="1">
        <v>2014</v>
      </c>
      <c r="B2389" s="3"/>
      <c r="C2389" s="3"/>
      <c r="D2389" s="3">
        <v>164441.3</v>
      </c>
      <c r="E2389" s="4"/>
      <c r="F2389" s="1"/>
    </row>
    <row r="2390" spans="1:6" ht="15">
      <c r="A2390" s="1">
        <v>2015</v>
      </c>
      <c r="B2390" s="3"/>
      <c r="C2390" s="3"/>
      <c r="D2390" s="3"/>
      <c r="E2390" s="4"/>
      <c r="F2390" s="1"/>
    </row>
    <row r="2391" spans="1:6" ht="15">
      <c r="A2391" s="1">
        <v>2016</v>
      </c>
      <c r="B2391" s="3"/>
      <c r="C2391" s="3"/>
      <c r="D2391" s="3"/>
      <c r="E2391" s="4"/>
      <c r="F2391" s="1"/>
    </row>
    <row r="2392" spans="1:6" ht="15">
      <c r="A2392" s="1">
        <v>2017</v>
      </c>
      <c r="B2392" s="3"/>
      <c r="C2392" s="3">
        <v>67317.71</v>
      </c>
      <c r="D2392" s="3"/>
      <c r="E2392" s="4"/>
      <c r="F2392" s="1"/>
    </row>
    <row r="2393" spans="1:6" ht="15">
      <c r="A2393" s="1"/>
      <c r="B2393" s="3">
        <f>SUM(B2382:B2390)</f>
        <v>181302</v>
      </c>
      <c r="C2393" s="3">
        <f>SUM(C2383:C2392)</f>
        <v>258844.22000000003</v>
      </c>
      <c r="D2393" s="3">
        <f>SUM(D2383:D2390)</f>
        <v>331365.02</v>
      </c>
      <c r="E2393" s="4"/>
      <c r="F2393" s="1"/>
    </row>
    <row r="2394" spans="1:6" ht="15">
      <c r="A2394" s="1"/>
      <c r="B2394" s="3"/>
      <c r="C2394" s="3"/>
      <c r="D2394" s="3"/>
      <c r="E2394" s="4"/>
      <c r="F2394" s="1"/>
    </row>
    <row r="2395" spans="1:6" ht="15">
      <c r="A2395" s="1"/>
      <c r="B2395" s="3"/>
      <c r="C2395" s="3"/>
      <c r="D2395" s="3">
        <f>C2393-D2393</f>
        <v>-72520.79999999999</v>
      </c>
      <c r="E2395" s="4"/>
      <c r="F2395" s="1"/>
    </row>
    <row r="2396" spans="1:6" ht="15">
      <c r="A2396" s="1" t="s">
        <v>4</v>
      </c>
      <c r="B2396" s="3"/>
      <c r="C2396" s="3"/>
      <c r="D2396" s="3">
        <f>B2382*40%</f>
        <v>72520.8</v>
      </c>
      <c r="E2396" s="4"/>
      <c r="F2396" s="1"/>
    </row>
    <row r="2397" spans="1:6" ht="15">
      <c r="A2397" s="1"/>
      <c r="B2397" s="2"/>
      <c r="C2397" s="2"/>
      <c r="D2397" s="3">
        <f>D2395+D2396</f>
        <v>0</v>
      </c>
      <c r="E2397" s="1"/>
      <c r="F2397" s="1"/>
    </row>
    <row r="2400" spans="1:6" ht="15">
      <c r="A2400" s="9" t="s">
        <v>85</v>
      </c>
      <c r="B2400" s="9"/>
      <c r="C2400" s="9"/>
      <c r="D2400" s="9"/>
      <c r="E2400" s="9"/>
      <c r="F2400" s="9"/>
    </row>
    <row r="2428" spans="1:6" ht="32.25" customHeight="1">
      <c r="A2428" s="8" t="s">
        <v>47</v>
      </c>
      <c r="B2428" s="8"/>
      <c r="C2428" s="8"/>
      <c r="D2428" s="8"/>
      <c r="E2428" s="8"/>
      <c r="F2428" s="8"/>
    </row>
    <row r="2430" spans="1:6" ht="15">
      <c r="A2430" s="2"/>
      <c r="B2430" s="1" t="s">
        <v>1</v>
      </c>
      <c r="C2430" s="1" t="s">
        <v>2</v>
      </c>
      <c r="D2430" s="1" t="s">
        <v>3</v>
      </c>
      <c r="E2430" s="1"/>
      <c r="F2430" s="1"/>
    </row>
    <row r="2431" spans="1:6" ht="45">
      <c r="A2431" s="2" t="s">
        <v>0</v>
      </c>
      <c r="B2431" s="3">
        <v>125230</v>
      </c>
      <c r="C2431" s="3"/>
      <c r="D2431" s="3"/>
      <c r="E2431" s="4"/>
      <c r="F2431" s="1"/>
    </row>
    <row r="2432" spans="1:6" ht="15">
      <c r="A2432" s="1">
        <v>2008</v>
      </c>
      <c r="B2432" s="3"/>
      <c r="C2432" s="3">
        <v>44356.41</v>
      </c>
      <c r="D2432" s="3"/>
      <c r="E2432" s="4"/>
      <c r="F2432" s="1"/>
    </row>
    <row r="2433" spans="1:6" ht="15">
      <c r="A2433" s="1">
        <v>2009</v>
      </c>
      <c r="B2433" s="3"/>
      <c r="C2433" s="3">
        <v>59141.88</v>
      </c>
      <c r="D2433" s="3"/>
      <c r="E2433" s="4"/>
      <c r="F2433" s="1"/>
    </row>
    <row r="2434" spans="1:6" ht="15">
      <c r="A2434" s="1">
        <v>2010</v>
      </c>
      <c r="B2434" s="3"/>
      <c r="C2434" s="3">
        <v>46281.87</v>
      </c>
      <c r="D2434" s="3"/>
      <c r="E2434" s="4"/>
      <c r="F2434" s="1"/>
    </row>
    <row r="2435" spans="1:6" ht="15">
      <c r="A2435" s="1">
        <v>2011</v>
      </c>
      <c r="B2435" s="3"/>
      <c r="C2435" s="3">
        <v>54570.17</v>
      </c>
      <c r="D2435" s="3"/>
      <c r="E2435" s="4"/>
      <c r="F2435" s="1"/>
    </row>
    <row r="2436" spans="1:6" ht="15">
      <c r="A2436" s="1">
        <v>2012</v>
      </c>
      <c r="B2436" s="3"/>
      <c r="C2436" s="3">
        <v>51393.25</v>
      </c>
      <c r="D2436" s="3">
        <v>108161.7</v>
      </c>
      <c r="E2436" s="4"/>
      <c r="F2436" s="1"/>
    </row>
    <row r="2437" spans="1:6" ht="15">
      <c r="A2437" s="1">
        <v>2013</v>
      </c>
      <c r="B2437" s="3"/>
      <c r="C2437" s="3">
        <v>24106.12</v>
      </c>
      <c r="D2437" s="3">
        <v>171203.4</v>
      </c>
      <c r="E2437" s="4"/>
      <c r="F2437" s="1"/>
    </row>
    <row r="2438" spans="1:6" ht="15">
      <c r="A2438" s="1">
        <v>2014</v>
      </c>
      <c r="B2438" s="3"/>
      <c r="C2438" s="3">
        <v>4012.89</v>
      </c>
      <c r="D2438" s="3"/>
      <c r="E2438" s="4"/>
      <c r="F2438" s="1"/>
    </row>
    <row r="2439" spans="1:6" ht="15">
      <c r="A2439" s="1">
        <v>2015</v>
      </c>
      <c r="B2439" s="3"/>
      <c r="C2439" s="3">
        <v>511.71</v>
      </c>
      <c r="D2439" s="3">
        <v>55101.2</v>
      </c>
      <c r="E2439" s="4"/>
      <c r="F2439" s="1"/>
    </row>
    <row r="2440" spans="1:6" ht="15">
      <c r="A2440" s="1">
        <v>2016</v>
      </c>
      <c r="B2440" s="3"/>
      <c r="C2440" s="3"/>
      <c r="D2440" s="3"/>
      <c r="E2440" s="4"/>
      <c r="F2440" s="1"/>
    </row>
    <row r="2441" spans="1:6" ht="15">
      <c r="A2441" s="1"/>
      <c r="B2441" s="3">
        <f>SUM(B2431:B2439)</f>
        <v>125230</v>
      </c>
      <c r="C2441" s="3">
        <f>SUM(C2432:C2439)</f>
        <v>284374.30000000005</v>
      </c>
      <c r="D2441" s="3">
        <f>D2440+D2437+D2436+D2439</f>
        <v>334466.3</v>
      </c>
      <c r="E2441" s="4"/>
      <c r="F2441" s="1"/>
    </row>
    <row r="2442" spans="1:6" ht="15">
      <c r="A2442" s="1"/>
      <c r="B2442" s="3"/>
      <c r="C2442" s="3"/>
      <c r="D2442" s="3"/>
      <c r="E2442" s="4"/>
      <c r="F2442" s="1"/>
    </row>
    <row r="2443" spans="1:6" ht="15">
      <c r="A2443" s="1" t="s">
        <v>76</v>
      </c>
      <c r="B2443" s="3"/>
      <c r="C2443" s="3"/>
      <c r="D2443" s="3">
        <f>C2441-D2441</f>
        <v>-50091.99999999994</v>
      </c>
      <c r="E2443" s="4"/>
      <c r="F2443" s="1"/>
    </row>
    <row r="2444" spans="1:6" ht="15">
      <c r="A2444" s="1" t="s">
        <v>4</v>
      </c>
      <c r="B2444" s="3"/>
      <c r="C2444" s="3"/>
      <c r="D2444" s="3">
        <f>B2431*40%</f>
        <v>50092</v>
      </c>
      <c r="E2444" s="4"/>
      <c r="F2444" s="1"/>
    </row>
    <row r="2445" spans="1:6" ht="15">
      <c r="A2445" s="1" t="s">
        <v>6</v>
      </c>
      <c r="B2445" s="2"/>
      <c r="C2445" s="2"/>
      <c r="D2445" s="3">
        <f>D2443+D2444</f>
        <v>5.820766091346741E-11</v>
      </c>
      <c r="E2445" s="1"/>
      <c r="F2445" s="1"/>
    </row>
    <row r="2448" spans="1:6" ht="15">
      <c r="A2448" s="9" t="s">
        <v>85</v>
      </c>
      <c r="B2448" s="9"/>
      <c r="C2448" s="9"/>
      <c r="D2448" s="9"/>
      <c r="E2448" s="9"/>
      <c r="F2448" s="9"/>
    </row>
    <row r="2476" spans="1:6" ht="31.5" customHeight="1">
      <c r="A2476" s="8" t="s">
        <v>48</v>
      </c>
      <c r="B2476" s="8"/>
      <c r="C2476" s="8"/>
      <c r="D2476" s="8"/>
      <c r="E2476" s="8"/>
      <c r="F2476" s="8"/>
    </row>
    <row r="2478" spans="1:6" ht="15">
      <c r="A2478" s="2"/>
      <c r="B2478" s="1" t="s">
        <v>1</v>
      </c>
      <c r="C2478" s="1" t="s">
        <v>2</v>
      </c>
      <c r="D2478" s="1" t="s">
        <v>3</v>
      </c>
      <c r="E2478" s="1"/>
      <c r="F2478" s="1"/>
    </row>
    <row r="2479" spans="1:6" ht="45">
      <c r="A2479" s="2" t="s">
        <v>0</v>
      </c>
      <c r="B2479" s="3">
        <v>83077</v>
      </c>
      <c r="C2479" s="3"/>
      <c r="D2479" s="3"/>
      <c r="E2479" s="4"/>
      <c r="F2479" s="1"/>
    </row>
    <row r="2480" spans="1:6" ht="15">
      <c r="A2480" s="1">
        <v>2008</v>
      </c>
      <c r="B2480" s="3"/>
      <c r="C2480" s="3">
        <v>28313.55</v>
      </c>
      <c r="D2480" s="3"/>
      <c r="E2480" s="4"/>
      <c r="F2480" s="1"/>
    </row>
    <row r="2481" spans="1:6" ht="15">
      <c r="A2481" s="1">
        <v>2009</v>
      </c>
      <c r="B2481" s="3"/>
      <c r="C2481" s="3">
        <v>37751.4</v>
      </c>
      <c r="D2481" s="3"/>
      <c r="E2481" s="4"/>
      <c r="F2481" s="1"/>
    </row>
    <row r="2482" spans="1:6" ht="15">
      <c r="A2482" s="1">
        <v>2010</v>
      </c>
      <c r="B2482" s="3"/>
      <c r="C2482" s="3">
        <v>29482.19</v>
      </c>
      <c r="D2482" s="3">
        <v>85857.09</v>
      </c>
      <c r="E2482" s="4"/>
      <c r="F2482" s="1"/>
    </row>
    <row r="2483" spans="1:6" ht="15">
      <c r="A2483" s="1">
        <v>2011</v>
      </c>
      <c r="B2483" s="3"/>
      <c r="C2483" s="3">
        <v>30915.45</v>
      </c>
      <c r="D2483" s="3"/>
      <c r="E2483" s="4"/>
      <c r="F2483" s="1"/>
    </row>
    <row r="2484" spans="1:6" ht="15">
      <c r="A2484" s="1">
        <v>2012</v>
      </c>
      <c r="B2484" s="3"/>
      <c r="C2484" s="3">
        <v>31462.6</v>
      </c>
      <c r="D2484" s="3"/>
      <c r="E2484" s="4"/>
      <c r="F2484" s="1"/>
    </row>
    <row r="2485" spans="1:6" ht="15">
      <c r="A2485" s="1">
        <v>2013</v>
      </c>
      <c r="B2485" s="3"/>
      <c r="C2485" s="3">
        <v>54573.1</v>
      </c>
      <c r="D2485" s="3">
        <v>163749.5</v>
      </c>
      <c r="E2485" s="4"/>
      <c r="F2485" s="1"/>
    </row>
    <row r="2486" spans="1:6" ht="15">
      <c r="A2486" s="1">
        <v>2014</v>
      </c>
      <c r="B2486" s="3"/>
      <c r="C2486" s="3">
        <v>55788.46</v>
      </c>
      <c r="D2486" s="3"/>
      <c r="E2486" s="4"/>
      <c r="F2486" s="1"/>
    </row>
    <row r="2487" spans="1:6" ht="15">
      <c r="A2487" s="1">
        <v>2015</v>
      </c>
      <c r="B2487" s="3"/>
      <c r="C2487" s="3">
        <v>48032.23</v>
      </c>
      <c r="D2487" s="3"/>
      <c r="E2487" s="4"/>
      <c r="F2487" s="1"/>
    </row>
    <row r="2488" spans="1:6" ht="15">
      <c r="A2488" s="1">
        <v>2016</v>
      </c>
      <c r="B2488" s="3"/>
      <c r="C2488" s="3"/>
      <c r="D2488" s="3">
        <v>99943.19</v>
      </c>
      <c r="E2488" s="4"/>
      <c r="F2488" s="1"/>
    </row>
    <row r="2489" spans="1:6" ht="15">
      <c r="A2489" s="1"/>
      <c r="B2489" s="3">
        <f>SUM(B2479:B2487)</f>
        <v>83077</v>
      </c>
      <c r="C2489" s="3">
        <f>SUM(C2480:C2487)</f>
        <v>316318.98</v>
      </c>
      <c r="D2489" s="3">
        <f>SUM(D2480:D2488)</f>
        <v>349549.78</v>
      </c>
      <c r="E2489" s="4"/>
      <c r="F2489" s="1"/>
    </row>
    <row r="2490" spans="1:6" ht="15">
      <c r="A2490" s="1"/>
      <c r="B2490" s="3"/>
      <c r="C2490" s="3"/>
      <c r="D2490" s="3"/>
      <c r="E2490" s="4"/>
      <c r="F2490" s="1"/>
    </row>
    <row r="2491" spans="1:6" ht="15">
      <c r="A2491" s="1"/>
      <c r="B2491" s="3"/>
      <c r="C2491" s="3"/>
      <c r="D2491" s="3">
        <f>C2489-D2489</f>
        <v>-33230.80000000005</v>
      </c>
      <c r="E2491" s="4"/>
      <c r="F2491" s="1"/>
    </row>
    <row r="2492" spans="1:6" ht="15">
      <c r="A2492" s="1" t="s">
        <v>4</v>
      </c>
      <c r="B2492" s="3"/>
      <c r="C2492" s="3"/>
      <c r="D2492" s="3">
        <f>B2479*40%</f>
        <v>33230.8</v>
      </c>
      <c r="E2492" s="4"/>
      <c r="F2492" s="1"/>
    </row>
    <row r="2493" spans="1:6" ht="15">
      <c r="A2493" s="1"/>
      <c r="B2493" s="2"/>
      <c r="C2493" s="2"/>
      <c r="D2493" s="3">
        <f>D2491+D2492</f>
        <v>0</v>
      </c>
      <c r="E2493" s="1"/>
      <c r="F2493" s="1"/>
    </row>
    <row r="2496" spans="1:6" ht="15">
      <c r="A2496" s="9" t="s">
        <v>85</v>
      </c>
      <c r="B2496" s="9"/>
      <c r="C2496" s="9"/>
      <c r="D2496" s="9"/>
      <c r="E2496" s="9"/>
      <c r="F2496" s="9"/>
    </row>
    <row r="2524" spans="1:6" ht="33" customHeight="1">
      <c r="A2524" s="8" t="s">
        <v>49</v>
      </c>
      <c r="B2524" s="8"/>
      <c r="C2524" s="8"/>
      <c r="D2524" s="8"/>
      <c r="E2524" s="8"/>
      <c r="F2524" s="8"/>
    </row>
    <row r="2526" spans="1:6" ht="15">
      <c r="A2526" s="2"/>
      <c r="B2526" s="1" t="s">
        <v>1</v>
      </c>
      <c r="C2526" s="1" t="s">
        <v>2</v>
      </c>
      <c r="D2526" s="1" t="s">
        <v>3</v>
      </c>
      <c r="E2526" s="1"/>
      <c r="F2526" s="1"/>
    </row>
    <row r="2527" spans="1:6" ht="45">
      <c r="A2527" s="2" t="s">
        <v>0</v>
      </c>
      <c r="B2527" s="3">
        <v>212907</v>
      </c>
      <c r="C2527" s="3"/>
      <c r="D2527" s="3"/>
      <c r="E2527" s="4"/>
      <c r="F2527" s="1"/>
    </row>
    <row r="2528" spans="1:6" ht="15">
      <c r="A2528" s="1">
        <v>2008</v>
      </c>
      <c r="B2528" s="3"/>
      <c r="C2528" s="3">
        <v>45761.13</v>
      </c>
      <c r="D2528" s="3"/>
      <c r="E2528" s="4"/>
      <c r="F2528" s="1"/>
    </row>
    <row r="2529" spans="1:6" ht="15">
      <c r="A2529" s="1">
        <v>2009</v>
      </c>
      <c r="B2529" s="3"/>
      <c r="C2529" s="3">
        <v>61014.84</v>
      </c>
      <c r="D2529" s="3">
        <v>60978.26</v>
      </c>
      <c r="E2529" s="4"/>
      <c r="F2529" s="1"/>
    </row>
    <row r="2530" spans="1:6" ht="15">
      <c r="A2530" s="1">
        <v>2010</v>
      </c>
      <c r="B2530" s="3"/>
      <c r="C2530" s="3">
        <v>53736.52</v>
      </c>
      <c r="D2530" s="3">
        <v>82944.34</v>
      </c>
      <c r="E2530" s="4"/>
      <c r="F2530" s="1"/>
    </row>
    <row r="2531" spans="1:6" ht="15">
      <c r="A2531" s="1">
        <v>2011</v>
      </c>
      <c r="B2531" s="3"/>
      <c r="C2531" s="3"/>
      <c r="D2531" s="3"/>
      <c r="E2531" s="4"/>
      <c r="F2531" s="1"/>
    </row>
    <row r="2532" spans="1:6" ht="15">
      <c r="A2532" s="1">
        <v>2012</v>
      </c>
      <c r="B2532" s="3"/>
      <c r="C2532" s="3"/>
      <c r="D2532" s="3"/>
      <c r="E2532" s="4"/>
      <c r="F2532" s="1"/>
    </row>
    <row r="2533" spans="1:6" ht="15">
      <c r="A2533" s="1">
        <v>2013</v>
      </c>
      <c r="B2533" s="3"/>
      <c r="C2533" s="3"/>
      <c r="D2533" s="3"/>
      <c r="E2533" s="4"/>
      <c r="F2533" s="1"/>
    </row>
    <row r="2534" spans="1:6" ht="15">
      <c r="A2534" s="1">
        <v>2014</v>
      </c>
      <c r="B2534" s="3"/>
      <c r="C2534" s="3"/>
      <c r="D2534" s="3"/>
      <c r="E2534" s="4"/>
      <c r="F2534" s="1"/>
    </row>
    <row r="2535" spans="1:6" ht="15">
      <c r="A2535" s="1">
        <v>2015</v>
      </c>
      <c r="B2535" s="3"/>
      <c r="C2535" s="3"/>
      <c r="D2535" s="3"/>
      <c r="E2535" s="4"/>
      <c r="F2535" s="1"/>
    </row>
    <row r="2536" spans="1:6" ht="15">
      <c r="A2536" s="1">
        <v>2016</v>
      </c>
      <c r="B2536" s="3"/>
      <c r="C2536" s="3"/>
      <c r="D2536" s="3"/>
      <c r="E2536" s="4"/>
      <c r="F2536" s="1"/>
    </row>
    <row r="2537" spans="1:6" ht="15">
      <c r="A2537" s="1">
        <v>2017</v>
      </c>
      <c r="B2537" s="3"/>
      <c r="C2537" s="3"/>
      <c r="D2537" s="3">
        <v>101752.69</v>
      </c>
      <c r="E2537" s="4"/>
      <c r="F2537" s="1"/>
    </row>
    <row r="2538" spans="1:6" ht="15">
      <c r="A2538" s="1"/>
      <c r="B2538" s="3">
        <f>SUM(B2527:B2535)</f>
        <v>212907</v>
      </c>
      <c r="C2538" s="3">
        <f>SUM(C2528:C2535)</f>
        <v>160512.49</v>
      </c>
      <c r="D2538" s="3">
        <f>SUM(D2528:D2537)</f>
        <v>245675.29</v>
      </c>
      <c r="E2538" s="4"/>
      <c r="F2538" s="1"/>
    </row>
    <row r="2539" spans="1:6" ht="15">
      <c r="A2539" s="1"/>
      <c r="B2539" s="3"/>
      <c r="C2539" s="3"/>
      <c r="D2539" s="3"/>
      <c r="E2539" s="4"/>
      <c r="F2539" s="1"/>
    </row>
    <row r="2540" spans="1:6" ht="15">
      <c r="A2540" s="1"/>
      <c r="B2540" s="3"/>
      <c r="C2540" s="3"/>
      <c r="D2540" s="3">
        <f>C2538-D2538</f>
        <v>-85162.80000000002</v>
      </c>
      <c r="E2540" s="4"/>
      <c r="F2540" s="1"/>
    </row>
    <row r="2541" spans="1:6" ht="15">
      <c r="A2541" s="1" t="s">
        <v>4</v>
      </c>
      <c r="B2541" s="3"/>
      <c r="C2541" s="3"/>
      <c r="D2541" s="3">
        <f>B2527*40%</f>
        <v>85162.8</v>
      </c>
      <c r="E2541" s="4"/>
      <c r="F2541" s="1"/>
    </row>
    <row r="2542" spans="1:6" ht="15">
      <c r="A2542" s="1"/>
      <c r="B2542" s="2"/>
      <c r="C2542" s="2"/>
      <c r="D2542" s="3">
        <f>D2540+D2541</f>
        <v>0</v>
      </c>
      <c r="E2542" s="1"/>
      <c r="F2542" s="1"/>
    </row>
    <row r="2545" spans="1:6" ht="15">
      <c r="A2545" s="9" t="s">
        <v>85</v>
      </c>
      <c r="B2545" s="9"/>
      <c r="C2545" s="9"/>
      <c r="D2545" s="9"/>
      <c r="E2545" s="9"/>
      <c r="F2545" s="9"/>
    </row>
    <row r="2561" ht="46.5" customHeight="1"/>
    <row r="2562" spans="1:6" ht="31.5" customHeight="1">
      <c r="A2562" s="8" t="s">
        <v>50</v>
      </c>
      <c r="B2562" s="8"/>
      <c r="C2562" s="8"/>
      <c r="D2562" s="8"/>
      <c r="E2562" s="8"/>
      <c r="F2562" s="8"/>
    </row>
    <row r="2564" spans="1:6" ht="15">
      <c r="A2564" s="2"/>
      <c r="B2564" s="1" t="s">
        <v>1</v>
      </c>
      <c r="C2564" s="1" t="s">
        <v>2</v>
      </c>
      <c r="D2564" s="1" t="s">
        <v>3</v>
      </c>
      <c r="E2564" s="1"/>
      <c r="F2564" s="1"/>
    </row>
    <row r="2565" spans="1:6" ht="45">
      <c r="A2565" s="2" t="s">
        <v>0</v>
      </c>
      <c r="B2565" s="3">
        <v>184325</v>
      </c>
      <c r="C2565" s="3"/>
      <c r="D2565" s="3"/>
      <c r="E2565" s="4"/>
      <c r="F2565" s="1"/>
    </row>
    <row r="2566" spans="1:6" ht="15">
      <c r="A2566" s="1">
        <v>2008</v>
      </c>
      <c r="B2566" s="3"/>
      <c r="C2566" s="3">
        <v>63494.1</v>
      </c>
      <c r="D2566" s="3"/>
      <c r="E2566" s="4"/>
      <c r="F2566" s="1"/>
    </row>
    <row r="2567" spans="1:6" ht="15">
      <c r="A2567" s="1">
        <v>2009</v>
      </c>
      <c r="B2567" s="3"/>
      <c r="C2567" s="3">
        <v>84658.8</v>
      </c>
      <c r="D2567" s="3"/>
      <c r="E2567" s="4"/>
      <c r="F2567" s="1"/>
    </row>
    <row r="2568" spans="1:6" ht="15">
      <c r="A2568" s="1">
        <v>2010</v>
      </c>
      <c r="B2568" s="3"/>
      <c r="C2568" s="3">
        <v>38654.13</v>
      </c>
      <c r="D2568" s="3">
        <v>199908</v>
      </c>
      <c r="E2568" s="4"/>
      <c r="F2568" s="1"/>
    </row>
    <row r="2569" spans="1:6" ht="15">
      <c r="A2569" s="1">
        <v>2011</v>
      </c>
      <c r="B2569" s="3"/>
      <c r="C2569" s="3">
        <v>27365.48</v>
      </c>
      <c r="D2569" s="3"/>
      <c r="E2569" s="4"/>
      <c r="F2569" s="1"/>
    </row>
    <row r="2570" spans="1:6" ht="15">
      <c r="A2570" s="1">
        <v>2012</v>
      </c>
      <c r="B2570" s="3"/>
      <c r="C2570" s="3">
        <v>67222.72</v>
      </c>
      <c r="D2570" s="3"/>
      <c r="E2570" s="4"/>
      <c r="F2570" s="1"/>
    </row>
    <row r="2571" spans="1:6" ht="15">
      <c r="A2571" s="1">
        <v>2013</v>
      </c>
      <c r="B2571" s="3"/>
      <c r="C2571" s="3">
        <v>69735.23</v>
      </c>
      <c r="D2571" s="3">
        <v>159016.3</v>
      </c>
      <c r="E2571" s="4"/>
      <c r="F2571" s="1"/>
    </row>
    <row r="2572" spans="1:6" ht="15">
      <c r="A2572" s="1">
        <v>2014</v>
      </c>
      <c r="B2572" s="3"/>
      <c r="C2572" s="3">
        <v>58963.37</v>
      </c>
      <c r="D2572" s="3"/>
      <c r="E2572" s="4"/>
      <c r="F2572" s="1"/>
    </row>
    <row r="2573" spans="1:6" ht="15">
      <c r="A2573" s="1">
        <v>2015</v>
      </c>
      <c r="B2573" s="3"/>
      <c r="C2573" s="3">
        <v>2043.67</v>
      </c>
      <c r="D2573" s="3"/>
      <c r="E2573" s="4"/>
      <c r="F2573" s="1"/>
    </row>
    <row r="2574" spans="1:6" ht="15">
      <c r="A2574" s="1">
        <v>2016</v>
      </c>
      <c r="B2574" s="3"/>
      <c r="C2574" s="3"/>
      <c r="D2574" s="3">
        <v>126943.2</v>
      </c>
      <c r="E2574" s="4"/>
      <c r="F2574" s="1"/>
    </row>
    <row r="2575" spans="1:6" ht="15">
      <c r="A2575" s="1"/>
      <c r="B2575" s="3">
        <f>SUM(B2565:B2573)</f>
        <v>184325</v>
      </c>
      <c r="C2575" s="3">
        <f>SUM(C2566:C2573)</f>
        <v>412137.49999999994</v>
      </c>
      <c r="D2575" s="3">
        <f>SUM(D2566:D2574)</f>
        <v>485867.5</v>
      </c>
      <c r="E2575" s="4"/>
      <c r="F2575" s="1"/>
    </row>
    <row r="2576" spans="1:6" ht="15">
      <c r="A2576" s="1"/>
      <c r="B2576" s="3"/>
      <c r="C2576" s="3"/>
      <c r="D2576" s="3"/>
      <c r="E2576" s="4"/>
      <c r="F2576" s="1"/>
    </row>
    <row r="2577" spans="1:6" ht="15">
      <c r="A2577" s="1"/>
      <c r="B2577" s="3"/>
      <c r="C2577" s="3"/>
      <c r="D2577" s="3">
        <f>C2575-D2575</f>
        <v>-73730.00000000006</v>
      </c>
      <c r="E2577" s="4"/>
      <c r="F2577" s="1"/>
    </row>
    <row r="2578" spans="1:6" ht="15">
      <c r="A2578" s="1" t="s">
        <v>4</v>
      </c>
      <c r="B2578" s="3"/>
      <c r="C2578" s="3"/>
      <c r="D2578" s="3">
        <f>B2565*40%</f>
        <v>73730</v>
      </c>
      <c r="E2578" s="4"/>
      <c r="F2578" s="1"/>
    </row>
    <row r="2579" spans="1:6" ht="15">
      <c r="A2579" s="1"/>
      <c r="B2579" s="2"/>
      <c r="C2579" s="2"/>
      <c r="D2579" s="3">
        <f>D2577+D2578</f>
        <v>0</v>
      </c>
      <c r="E2579" s="1"/>
      <c r="F2579" s="1"/>
    </row>
    <row r="2582" spans="1:6" ht="15">
      <c r="A2582" s="9" t="s">
        <v>85</v>
      </c>
      <c r="B2582" s="9"/>
      <c r="C2582" s="9"/>
      <c r="D2582" s="9"/>
      <c r="E2582" s="9"/>
      <c r="F2582" s="9"/>
    </row>
    <row r="2610" spans="1:6" ht="31.5" customHeight="1">
      <c r="A2610" s="8" t="s">
        <v>51</v>
      </c>
      <c r="B2610" s="8"/>
      <c r="C2610" s="8"/>
      <c r="D2610" s="8"/>
      <c r="E2610" s="8"/>
      <c r="F2610" s="8"/>
    </row>
    <row r="2612" spans="1:6" ht="15">
      <c r="A2612" s="2"/>
      <c r="B2612" s="1" t="s">
        <v>1</v>
      </c>
      <c r="C2612" s="1" t="s">
        <v>2</v>
      </c>
      <c r="D2612" s="1" t="s">
        <v>3</v>
      </c>
      <c r="E2612" s="1"/>
      <c r="F2612" s="1"/>
    </row>
    <row r="2613" spans="1:6" ht="45">
      <c r="A2613" s="2" t="s">
        <v>0</v>
      </c>
      <c r="B2613" s="3">
        <v>139902</v>
      </c>
      <c r="C2613" s="3"/>
      <c r="D2613" s="3"/>
      <c r="E2613" s="4"/>
      <c r="F2613" s="1"/>
    </row>
    <row r="2614" spans="1:6" ht="15">
      <c r="A2614" s="1">
        <v>2008</v>
      </c>
      <c r="B2614" s="3"/>
      <c r="C2614" s="3">
        <v>48025.26</v>
      </c>
      <c r="D2614" s="3"/>
      <c r="E2614" s="4"/>
      <c r="F2614" s="1"/>
    </row>
    <row r="2615" spans="1:6" ht="15">
      <c r="A2615" s="1">
        <v>2009</v>
      </c>
      <c r="B2615" s="3"/>
      <c r="C2615" s="3">
        <v>64032.74</v>
      </c>
      <c r="D2615" s="3"/>
      <c r="E2615" s="4"/>
      <c r="F2615" s="1"/>
    </row>
    <row r="2616" spans="1:6" ht="15">
      <c r="A2616" s="1">
        <v>2010</v>
      </c>
      <c r="B2616" s="3"/>
      <c r="C2616" s="3">
        <v>53547.23</v>
      </c>
      <c r="D2616" s="3"/>
      <c r="E2616" s="4"/>
      <c r="F2616" s="1"/>
    </row>
    <row r="2617" spans="1:6" ht="15">
      <c r="A2617" s="1">
        <v>2011</v>
      </c>
      <c r="B2617" s="3"/>
      <c r="C2617" s="3">
        <v>50636.4</v>
      </c>
      <c r="D2617" s="3"/>
      <c r="E2617" s="4"/>
      <c r="F2617" s="1"/>
    </row>
    <row r="2618" spans="1:6" ht="15">
      <c r="A2618" s="1">
        <v>2012</v>
      </c>
      <c r="B2618" s="3"/>
      <c r="C2618" s="3">
        <v>49763.22</v>
      </c>
      <c r="D2618" s="3"/>
      <c r="E2618" s="4"/>
      <c r="F2618" s="1"/>
    </row>
    <row r="2619" spans="1:6" ht="15">
      <c r="A2619" s="1">
        <v>2013</v>
      </c>
      <c r="B2619" s="3"/>
      <c r="C2619" s="3">
        <v>50048.58</v>
      </c>
      <c r="D2619" s="3">
        <v>285986.8</v>
      </c>
      <c r="E2619" s="4"/>
      <c r="F2619" s="1"/>
    </row>
    <row r="2620" spans="1:6" ht="15">
      <c r="A2620" s="1">
        <v>2014</v>
      </c>
      <c r="B2620" s="3"/>
      <c r="C2620" s="3">
        <v>43484.62</v>
      </c>
      <c r="D2620" s="3"/>
      <c r="E2620" s="4"/>
      <c r="F2620" s="1"/>
    </row>
    <row r="2621" spans="1:6" ht="15">
      <c r="A2621" s="1">
        <v>2015</v>
      </c>
      <c r="B2621" s="3"/>
      <c r="C2621" s="3">
        <v>694.67</v>
      </c>
      <c r="D2621" s="3">
        <v>103000</v>
      </c>
      <c r="E2621" s="4"/>
      <c r="F2621" s="1"/>
    </row>
    <row r="2622" spans="1:6" ht="15">
      <c r="A2622" s="1">
        <v>2016</v>
      </c>
      <c r="B2622" s="3"/>
      <c r="C2622" s="3"/>
      <c r="D2622" s="3">
        <v>27206.72</v>
      </c>
      <c r="E2622" s="4"/>
      <c r="F2622" s="1"/>
    </row>
    <row r="2623" spans="1:6" ht="15">
      <c r="A2623" s="1"/>
      <c r="B2623" s="3">
        <f>SUM(B2613:B2621)</f>
        <v>139902</v>
      </c>
      <c r="C2623" s="3">
        <f>SUM(C2614:C2621)</f>
        <v>360232.72</v>
      </c>
      <c r="D2623" s="3">
        <f>SUM(D2615:D2622)</f>
        <v>416193.52</v>
      </c>
      <c r="E2623" s="4"/>
      <c r="F2623" s="1"/>
    </row>
    <row r="2624" spans="1:6" ht="15">
      <c r="A2624" s="1"/>
      <c r="B2624" s="3"/>
      <c r="C2624" s="3"/>
      <c r="D2624" s="3"/>
      <c r="E2624" s="4"/>
      <c r="F2624" s="1"/>
    </row>
    <row r="2625" spans="1:6" ht="15">
      <c r="A2625" s="1"/>
      <c r="B2625" s="3"/>
      <c r="C2625" s="3"/>
      <c r="D2625" s="3">
        <f>C2623-D2623</f>
        <v>-55960.80000000005</v>
      </c>
      <c r="E2625" s="4"/>
      <c r="F2625" s="1"/>
    </row>
    <row r="2626" spans="1:6" ht="15">
      <c r="A2626" s="1" t="s">
        <v>4</v>
      </c>
      <c r="B2626" s="3"/>
      <c r="C2626" s="3"/>
      <c r="D2626" s="3">
        <f>B2613*40%</f>
        <v>55960.8</v>
      </c>
      <c r="E2626" s="4"/>
      <c r="F2626" s="1"/>
    </row>
    <row r="2627" spans="1:6" ht="15">
      <c r="A2627" s="1"/>
      <c r="B2627" s="2"/>
      <c r="C2627" s="2"/>
      <c r="D2627" s="3">
        <f>D2625+D2626</f>
        <v>0</v>
      </c>
      <c r="E2627" s="1"/>
      <c r="F2627" s="1"/>
    </row>
    <row r="2630" spans="1:6" ht="15">
      <c r="A2630" s="9" t="s">
        <v>85</v>
      </c>
      <c r="B2630" s="9"/>
      <c r="C2630" s="9"/>
      <c r="D2630" s="9"/>
      <c r="E2630" s="9"/>
      <c r="F2630" s="9"/>
    </row>
    <row r="2658" spans="1:6" ht="36" customHeight="1">
      <c r="A2658" s="8" t="s">
        <v>52</v>
      </c>
      <c r="B2658" s="8"/>
      <c r="C2658" s="8"/>
      <c r="D2658" s="8"/>
      <c r="E2658" s="8"/>
      <c r="F2658" s="8"/>
    </row>
    <row r="2660" spans="1:6" ht="15">
      <c r="A2660" s="2"/>
      <c r="B2660" s="1" t="s">
        <v>1</v>
      </c>
      <c r="C2660" s="1" t="s">
        <v>2</v>
      </c>
      <c r="D2660" s="1" t="s">
        <v>3</v>
      </c>
      <c r="E2660" s="1"/>
      <c r="F2660" s="1"/>
    </row>
    <row r="2661" spans="1:6" ht="45">
      <c r="A2661" s="2" t="s">
        <v>0</v>
      </c>
      <c r="B2661" s="3">
        <v>127579</v>
      </c>
      <c r="C2661" s="3"/>
      <c r="D2661" s="3"/>
      <c r="E2661" s="4"/>
      <c r="F2661" s="1"/>
    </row>
    <row r="2662" spans="1:6" ht="15">
      <c r="A2662" s="1">
        <v>2008</v>
      </c>
      <c r="B2662" s="3"/>
      <c r="C2662" s="3">
        <v>43803.72</v>
      </c>
      <c r="D2662" s="3"/>
      <c r="E2662" s="4"/>
      <c r="F2662" s="1"/>
    </row>
    <row r="2663" spans="1:6" ht="15">
      <c r="A2663" s="1">
        <v>2009</v>
      </c>
      <c r="B2663" s="3"/>
      <c r="C2663" s="3">
        <v>58404.28</v>
      </c>
      <c r="D2663" s="3"/>
      <c r="E2663" s="4"/>
      <c r="F2663" s="1"/>
    </row>
    <row r="2664" spans="1:6" ht="15">
      <c r="A2664" s="1">
        <v>2010</v>
      </c>
      <c r="B2664" s="3"/>
      <c r="C2664" s="3">
        <v>31946.43</v>
      </c>
      <c r="D2664" s="3"/>
      <c r="E2664" s="4"/>
      <c r="F2664" s="1"/>
    </row>
    <row r="2665" spans="1:6" ht="15">
      <c r="A2665" s="1">
        <v>2011</v>
      </c>
      <c r="B2665" s="3"/>
      <c r="C2665" s="3"/>
      <c r="D2665" s="3"/>
      <c r="E2665" s="4"/>
      <c r="F2665" s="1"/>
    </row>
    <row r="2666" spans="1:6" ht="15">
      <c r="A2666" s="1">
        <v>2012</v>
      </c>
      <c r="B2666" s="3"/>
      <c r="C2666" s="3"/>
      <c r="D2666" s="3">
        <v>155726.9</v>
      </c>
      <c r="E2666" s="4"/>
      <c r="F2666" s="1"/>
    </row>
    <row r="2667" spans="1:6" ht="15">
      <c r="A2667" s="1">
        <v>2013</v>
      </c>
      <c r="B2667" s="3"/>
      <c r="C2667" s="3"/>
      <c r="D2667" s="3"/>
      <c r="E2667" s="4"/>
      <c r="F2667" s="1"/>
    </row>
    <row r="2668" spans="1:6" ht="15">
      <c r="A2668" s="1">
        <v>2014</v>
      </c>
      <c r="B2668" s="3"/>
      <c r="C2668" s="3"/>
      <c r="D2668" s="3">
        <v>17500</v>
      </c>
      <c r="E2668" s="4"/>
      <c r="F2668" s="1"/>
    </row>
    <row r="2669" spans="1:6" ht="15">
      <c r="A2669" s="1">
        <v>2015</v>
      </c>
      <c r="B2669" s="3"/>
      <c r="C2669" s="3"/>
      <c r="D2669" s="3"/>
      <c r="E2669" s="4"/>
      <c r="F2669" s="1"/>
    </row>
    <row r="2670" spans="1:6" ht="15">
      <c r="A2670" s="1"/>
      <c r="B2670" s="3">
        <f>SUM(B2661:B2669)</f>
        <v>127579</v>
      </c>
      <c r="C2670" s="3">
        <f>SUM(C2662:C2669)</f>
        <v>134154.43</v>
      </c>
      <c r="D2670" s="3">
        <f>SUM(D2662:D2669)</f>
        <v>173226.9</v>
      </c>
      <c r="E2670" s="4"/>
      <c r="F2670" s="1"/>
    </row>
    <row r="2671" spans="1:6" ht="15">
      <c r="A2671" s="1"/>
      <c r="B2671" s="3"/>
      <c r="C2671" s="3"/>
      <c r="D2671" s="3"/>
      <c r="E2671" s="4"/>
      <c r="F2671" s="1"/>
    </row>
    <row r="2672" spans="1:6" ht="15">
      <c r="A2672" s="1"/>
      <c r="B2672" s="3"/>
      <c r="C2672" s="3"/>
      <c r="D2672" s="3">
        <f>C2670-D2670</f>
        <v>-39072.47</v>
      </c>
      <c r="E2672" s="4"/>
      <c r="F2672" s="1"/>
    </row>
    <row r="2673" spans="1:6" ht="15">
      <c r="A2673" s="1" t="s">
        <v>4</v>
      </c>
      <c r="B2673" s="3"/>
      <c r="C2673" s="3"/>
      <c r="D2673" s="3">
        <f>B2661*40%</f>
        <v>51031.600000000006</v>
      </c>
      <c r="E2673" s="4"/>
      <c r="F2673" s="1"/>
    </row>
    <row r="2674" spans="1:6" ht="15">
      <c r="A2674" s="1"/>
      <c r="B2674" s="2"/>
      <c r="C2674" s="2"/>
      <c r="D2674" s="3">
        <f>D2672+D2673</f>
        <v>11959.130000000005</v>
      </c>
      <c r="E2674" s="1"/>
      <c r="F2674" s="1"/>
    </row>
    <row r="2677" spans="1:6" ht="15">
      <c r="A2677" s="9" t="s">
        <v>85</v>
      </c>
      <c r="B2677" s="9"/>
      <c r="C2677" s="9"/>
      <c r="D2677" s="9"/>
      <c r="E2677" s="9"/>
      <c r="F2677" s="9"/>
    </row>
    <row r="2705" spans="1:6" ht="32.25" customHeight="1">
      <c r="A2705" s="8" t="s">
        <v>53</v>
      </c>
      <c r="B2705" s="8"/>
      <c r="C2705" s="8"/>
      <c r="D2705" s="8"/>
      <c r="E2705" s="8"/>
      <c r="F2705" s="8"/>
    </row>
    <row r="2707" spans="1:6" ht="15">
      <c r="A2707" s="2"/>
      <c r="B2707" s="1" t="s">
        <v>1</v>
      </c>
      <c r="C2707" s="1" t="s">
        <v>2</v>
      </c>
      <c r="D2707" s="1" t="s">
        <v>3</v>
      </c>
      <c r="E2707" s="1"/>
      <c r="F2707" s="1"/>
    </row>
    <row r="2708" spans="1:6" ht="45">
      <c r="A2708" s="2" t="s">
        <v>0</v>
      </c>
      <c r="B2708" s="3">
        <v>94514</v>
      </c>
      <c r="C2708" s="3"/>
      <c r="D2708" s="3"/>
      <c r="E2708" s="4"/>
      <c r="F2708" s="1"/>
    </row>
    <row r="2709" spans="1:6" ht="15">
      <c r="A2709" s="1">
        <v>2008</v>
      </c>
      <c r="B2709" s="3"/>
      <c r="C2709" s="3">
        <v>32681.7</v>
      </c>
      <c r="D2709" s="3"/>
      <c r="E2709" s="4"/>
      <c r="F2709" s="1"/>
    </row>
    <row r="2710" spans="1:6" ht="15">
      <c r="A2710" s="1">
        <v>2009</v>
      </c>
      <c r="B2710" s="3"/>
      <c r="C2710" s="3">
        <v>43575.3</v>
      </c>
      <c r="D2710" s="3"/>
      <c r="E2710" s="4"/>
      <c r="F2710" s="1"/>
    </row>
    <row r="2711" spans="1:6" ht="15">
      <c r="A2711" s="1">
        <v>2010</v>
      </c>
      <c r="B2711" s="3"/>
      <c r="C2711" s="3">
        <v>24503.79</v>
      </c>
      <c r="D2711" s="3"/>
      <c r="E2711" s="4"/>
      <c r="F2711" s="1"/>
    </row>
    <row r="2712" spans="1:6" ht="15">
      <c r="A2712" s="1">
        <v>2011</v>
      </c>
      <c r="B2712" s="3"/>
      <c r="C2712" s="3"/>
      <c r="D2712" s="3"/>
      <c r="E2712" s="4"/>
      <c r="F2712" s="1"/>
    </row>
    <row r="2713" spans="1:6" ht="15">
      <c r="A2713" s="1">
        <v>2012</v>
      </c>
      <c r="B2713" s="3"/>
      <c r="C2713" s="3"/>
      <c r="D2713" s="3"/>
      <c r="E2713" s="4"/>
      <c r="F2713" s="1"/>
    </row>
    <row r="2714" spans="1:6" ht="15">
      <c r="A2714" s="1">
        <v>2013</v>
      </c>
      <c r="B2714" s="3"/>
      <c r="C2714" s="3"/>
      <c r="D2714" s="3"/>
      <c r="E2714" s="4"/>
      <c r="F2714" s="1"/>
    </row>
    <row r="2715" spans="1:6" ht="15">
      <c r="A2715" s="1">
        <v>2014</v>
      </c>
      <c r="B2715" s="3"/>
      <c r="C2715" s="3"/>
      <c r="D2715" s="3">
        <v>199327.3</v>
      </c>
      <c r="E2715" s="4"/>
      <c r="F2715" s="1"/>
    </row>
    <row r="2716" spans="1:6" ht="15">
      <c r="A2716" s="1">
        <v>2015</v>
      </c>
      <c r="B2716" s="3"/>
      <c r="C2716" s="3"/>
      <c r="D2716" s="3"/>
      <c r="E2716" s="4"/>
      <c r="F2716" s="1"/>
    </row>
    <row r="2717" spans="1:6" ht="15">
      <c r="A2717" s="1"/>
      <c r="B2717" s="3">
        <f>SUM(B2708:B2716)</f>
        <v>94514</v>
      </c>
      <c r="C2717" s="3">
        <f>SUM(C2709:C2716)</f>
        <v>100760.79000000001</v>
      </c>
      <c r="D2717" s="3">
        <f>SUM(D2709:D2716)</f>
        <v>199327.3</v>
      </c>
      <c r="E2717" s="4"/>
      <c r="F2717" s="1"/>
    </row>
    <row r="2718" spans="1:6" ht="15">
      <c r="A2718" s="1"/>
      <c r="B2718" s="3"/>
      <c r="C2718" s="3"/>
      <c r="D2718" s="3"/>
      <c r="E2718" s="4"/>
      <c r="F2718" s="1"/>
    </row>
    <row r="2719" spans="1:6" ht="15">
      <c r="A2719" s="1"/>
      <c r="B2719" s="3"/>
      <c r="C2719" s="3"/>
      <c r="D2719" s="3">
        <f>C2717-D2717</f>
        <v>-98566.50999999998</v>
      </c>
      <c r="E2719" s="4"/>
      <c r="F2719" s="1"/>
    </row>
    <row r="2720" spans="1:6" ht="15">
      <c r="A2720" s="1" t="s">
        <v>4</v>
      </c>
      <c r="B2720" s="3"/>
      <c r="C2720" s="3"/>
      <c r="D2720" s="3">
        <f>B2708*40%</f>
        <v>37805.6</v>
      </c>
      <c r="E2720" s="4"/>
      <c r="F2720" s="1"/>
    </row>
    <row r="2721" spans="1:6" ht="15">
      <c r="A2721" s="1"/>
      <c r="B2721" s="2"/>
      <c r="C2721" s="2"/>
      <c r="D2721" s="3">
        <f>D2719+D2720</f>
        <v>-60760.90999999998</v>
      </c>
      <c r="E2721" s="1"/>
      <c r="F2721" s="1"/>
    </row>
    <row r="2724" spans="1:6" ht="15">
      <c r="A2724" s="9" t="s">
        <v>85</v>
      </c>
      <c r="B2724" s="9"/>
      <c r="C2724" s="9"/>
      <c r="D2724" s="9"/>
      <c r="E2724" s="9"/>
      <c r="F2724" s="9"/>
    </row>
    <row r="2752" spans="1:6" ht="33.75" customHeight="1">
      <c r="A2752" s="8" t="s">
        <v>54</v>
      </c>
      <c r="B2752" s="8"/>
      <c r="C2752" s="8"/>
      <c r="D2752" s="8"/>
      <c r="E2752" s="8"/>
      <c r="F2752" s="8"/>
    </row>
    <row r="2754" spans="1:6" ht="15">
      <c r="A2754" s="2"/>
      <c r="B2754" s="1" t="s">
        <v>1</v>
      </c>
      <c r="C2754" s="1" t="s">
        <v>2</v>
      </c>
      <c r="D2754" s="1" t="s">
        <v>3</v>
      </c>
      <c r="E2754" s="1"/>
      <c r="F2754" s="1"/>
    </row>
    <row r="2755" spans="1:6" ht="45">
      <c r="A2755" s="2" t="s">
        <v>0</v>
      </c>
      <c r="B2755" s="3">
        <v>300541</v>
      </c>
      <c r="C2755" s="3"/>
      <c r="D2755" s="3"/>
      <c r="E2755" s="4"/>
      <c r="F2755" s="1"/>
    </row>
    <row r="2756" spans="1:6" ht="15">
      <c r="A2756" s="1">
        <v>2008</v>
      </c>
      <c r="B2756" s="3"/>
      <c r="C2756" s="3">
        <v>71555.31</v>
      </c>
      <c r="D2756" s="3">
        <v>72857.45</v>
      </c>
      <c r="E2756" s="4"/>
      <c r="F2756" s="1"/>
    </row>
    <row r="2757" spans="1:6" ht="15">
      <c r="A2757" s="1">
        <v>2009</v>
      </c>
      <c r="B2757" s="3"/>
      <c r="C2757" s="3">
        <v>94041.45</v>
      </c>
      <c r="D2757" s="3"/>
      <c r="E2757" s="4"/>
      <c r="F2757" s="1"/>
    </row>
    <row r="2758" spans="1:6" ht="15">
      <c r="A2758" s="1">
        <v>2010</v>
      </c>
      <c r="B2758" s="3"/>
      <c r="C2758" s="3">
        <v>107810.66</v>
      </c>
      <c r="D2758" s="3"/>
      <c r="E2758" s="4"/>
      <c r="F2758" s="1"/>
    </row>
    <row r="2759" spans="1:6" ht="15">
      <c r="A2759" s="1">
        <v>2011</v>
      </c>
      <c r="B2759" s="3"/>
      <c r="C2759" s="3">
        <v>202631.88</v>
      </c>
      <c r="D2759" s="3">
        <v>158218.79</v>
      </c>
      <c r="E2759" s="4"/>
      <c r="F2759" s="1"/>
    </row>
    <row r="2760" spans="1:6" ht="15">
      <c r="A2760" s="1">
        <v>2012</v>
      </c>
      <c r="B2760" s="3"/>
      <c r="C2760" s="3">
        <v>214143.05</v>
      </c>
      <c r="D2760" s="3"/>
      <c r="E2760" s="4"/>
      <c r="F2760" s="1"/>
    </row>
    <row r="2761" spans="1:6" ht="15">
      <c r="A2761" s="1">
        <v>2013</v>
      </c>
      <c r="B2761" s="3"/>
      <c r="C2761" s="3">
        <v>221640.97</v>
      </c>
      <c r="D2761" s="3">
        <v>515973.6</v>
      </c>
      <c r="E2761" s="4"/>
      <c r="F2761" s="1"/>
    </row>
    <row r="2762" spans="1:6" ht="15">
      <c r="A2762" s="1">
        <v>2014</v>
      </c>
      <c r="B2762" s="3"/>
      <c r="C2762" s="3">
        <v>187256.01</v>
      </c>
      <c r="D2762" s="3">
        <v>360047.8</v>
      </c>
      <c r="E2762" s="4"/>
      <c r="F2762" s="1"/>
    </row>
    <row r="2763" spans="1:6" ht="15">
      <c r="A2763" s="1">
        <v>2015</v>
      </c>
      <c r="B2763" s="3"/>
      <c r="C2763" s="3">
        <v>7442.69</v>
      </c>
      <c r="D2763" s="3">
        <v>99357.37</v>
      </c>
      <c r="E2763" s="4"/>
      <c r="F2763" s="1"/>
    </row>
    <row r="2764" spans="1:6" ht="15">
      <c r="A2764" s="1">
        <v>2016</v>
      </c>
      <c r="B2764" s="3"/>
      <c r="C2764" s="3">
        <v>5603.99</v>
      </c>
      <c r="D2764" s="3"/>
      <c r="E2764" s="4"/>
      <c r="F2764" s="1"/>
    </row>
    <row r="2765" spans="1:6" ht="15">
      <c r="A2765" s="1">
        <v>2017</v>
      </c>
      <c r="B2765" s="3"/>
      <c r="C2765" s="3">
        <v>4649.32</v>
      </c>
      <c r="D2765" s="3"/>
      <c r="E2765" s="4"/>
      <c r="F2765" s="1"/>
    </row>
    <row r="2766" spans="1:6" ht="15">
      <c r="A2766" s="1"/>
      <c r="B2766" s="3">
        <f>SUM(B2755:B2763)</f>
        <v>300541</v>
      </c>
      <c r="C2766" s="3">
        <f>SUM(C2756:C2765)</f>
        <v>1116775.33</v>
      </c>
      <c r="D2766" s="3">
        <f>SUM(D2756:D2763)</f>
        <v>1206455.0099999998</v>
      </c>
      <c r="E2766" s="4"/>
      <c r="F2766" s="1"/>
    </row>
    <row r="2767" spans="1:6" ht="15">
      <c r="A2767" s="1"/>
      <c r="B2767" s="3"/>
      <c r="C2767" s="3"/>
      <c r="D2767" s="3"/>
      <c r="E2767" s="4"/>
      <c r="F2767" s="1"/>
    </row>
    <row r="2768" spans="1:6" ht="15">
      <c r="A2768" s="1"/>
      <c r="B2768" s="3"/>
      <c r="C2768" s="3"/>
      <c r="D2768" s="3">
        <f>C2766-D2766</f>
        <v>-89679.6799999997</v>
      </c>
      <c r="E2768" s="4"/>
      <c r="F2768" s="1"/>
    </row>
    <row r="2769" spans="1:6" ht="15">
      <c r="A2769" s="1" t="s">
        <v>4</v>
      </c>
      <c r="B2769" s="3"/>
      <c r="C2769" s="3"/>
      <c r="D2769" s="3">
        <f>B2755*40%</f>
        <v>120216.40000000001</v>
      </c>
      <c r="E2769" s="4"/>
      <c r="F2769" s="1"/>
    </row>
    <row r="2770" spans="1:6" ht="15">
      <c r="A2770" s="1"/>
      <c r="B2770" s="2"/>
      <c r="C2770" s="2"/>
      <c r="D2770" s="3">
        <f>D2768+D2769</f>
        <v>30536.720000000307</v>
      </c>
      <c r="E2770" s="1"/>
      <c r="F2770" s="1"/>
    </row>
    <row r="2773" spans="1:6" ht="15">
      <c r="A2773" s="9" t="s">
        <v>85</v>
      </c>
      <c r="B2773" s="9"/>
      <c r="C2773" s="9"/>
      <c r="D2773" s="9"/>
      <c r="E2773" s="9"/>
      <c r="F2773" s="9"/>
    </row>
    <row r="2801" spans="1:6" ht="32.25" customHeight="1">
      <c r="A2801" s="8" t="s">
        <v>55</v>
      </c>
      <c r="B2801" s="8"/>
      <c r="C2801" s="8"/>
      <c r="D2801" s="8"/>
      <c r="E2801" s="8"/>
      <c r="F2801" s="8"/>
    </row>
    <row r="2803" spans="1:6" ht="15">
      <c r="A2803" s="2"/>
      <c r="B2803" s="1" t="s">
        <v>1</v>
      </c>
      <c r="C2803" s="1" t="s">
        <v>2</v>
      </c>
      <c r="D2803" s="1" t="s">
        <v>3</v>
      </c>
      <c r="E2803" s="1"/>
      <c r="F2803" s="1"/>
    </row>
    <row r="2804" spans="1:6" ht="45">
      <c r="A2804" s="2" t="s">
        <v>0</v>
      </c>
      <c r="B2804" s="3">
        <v>88445</v>
      </c>
      <c r="C2804" s="3"/>
      <c r="D2804" s="3"/>
      <c r="E2804" s="4"/>
      <c r="F2804" s="1"/>
    </row>
    <row r="2805" spans="1:6" ht="15">
      <c r="A2805" s="1">
        <v>2008</v>
      </c>
      <c r="B2805" s="3"/>
      <c r="C2805" s="3">
        <v>29717.37</v>
      </c>
      <c r="D2805" s="3"/>
      <c r="E2805" s="4"/>
      <c r="F2805" s="1"/>
    </row>
    <row r="2806" spans="1:6" ht="15">
      <c r="A2806" s="1">
        <v>2009</v>
      </c>
      <c r="B2806" s="3"/>
      <c r="C2806" s="3">
        <v>39622.63</v>
      </c>
      <c r="D2806" s="3">
        <v>47969.77</v>
      </c>
      <c r="E2806" s="4"/>
      <c r="F2806" s="1"/>
    </row>
    <row r="2807" spans="1:6" ht="15">
      <c r="A2807" s="1">
        <v>2010</v>
      </c>
      <c r="B2807" s="3"/>
      <c r="C2807" s="3">
        <v>28241.23</v>
      </c>
      <c r="D2807" s="3"/>
      <c r="E2807" s="4"/>
      <c r="F2807" s="1"/>
    </row>
    <row r="2808" spans="1:6" ht="15">
      <c r="A2808" s="1">
        <v>2011</v>
      </c>
      <c r="B2808" s="3"/>
      <c r="C2808" s="3">
        <v>31467.82</v>
      </c>
      <c r="D2808" s="3"/>
      <c r="E2808" s="4"/>
      <c r="F2808" s="1"/>
    </row>
    <row r="2809" spans="1:6" ht="15">
      <c r="A2809" s="1">
        <v>2012</v>
      </c>
      <c r="B2809" s="3"/>
      <c r="C2809" s="3">
        <v>33571.43</v>
      </c>
      <c r="D2809" s="3"/>
      <c r="E2809" s="4"/>
      <c r="F2809" s="1"/>
    </row>
    <row r="2810" spans="1:6" ht="15">
      <c r="A2810" s="1">
        <v>2013</v>
      </c>
      <c r="B2810" s="3"/>
      <c r="C2810" s="3">
        <v>31586.68</v>
      </c>
      <c r="D2810" s="3">
        <v>159103.89</v>
      </c>
      <c r="E2810" s="4"/>
      <c r="F2810" s="1"/>
    </row>
    <row r="2811" spans="1:6" ht="15">
      <c r="A2811" s="1">
        <v>2014</v>
      </c>
      <c r="B2811" s="3"/>
      <c r="C2811" s="3">
        <v>30968.15</v>
      </c>
      <c r="D2811" s="3"/>
      <c r="E2811" s="4"/>
      <c r="F2811" s="1"/>
    </row>
    <row r="2812" spans="1:6" ht="15">
      <c r="A2812" s="1">
        <v>2015</v>
      </c>
      <c r="B2812" s="3"/>
      <c r="C2812" s="3">
        <v>4463.62</v>
      </c>
      <c r="D2812" s="3"/>
      <c r="E2812" s="4"/>
      <c r="F2812" s="1"/>
    </row>
    <row r="2813" spans="1:6" ht="15">
      <c r="A2813" s="1">
        <v>2016</v>
      </c>
      <c r="B2813" s="3"/>
      <c r="C2813" s="3"/>
      <c r="D2813" s="3"/>
      <c r="E2813" s="4"/>
      <c r="F2813" s="1"/>
    </row>
    <row r="2814" spans="1:6" ht="15">
      <c r="A2814" s="1">
        <v>2017</v>
      </c>
      <c r="B2814" s="3"/>
      <c r="C2814" s="3"/>
      <c r="D2814" s="3">
        <v>57943.27</v>
      </c>
      <c r="E2814" s="4"/>
      <c r="F2814" s="1"/>
    </row>
    <row r="2815" spans="1:6" ht="15">
      <c r="A2815" s="1"/>
      <c r="B2815" s="3">
        <f>SUM(B2804:B2812)</f>
        <v>88445</v>
      </c>
      <c r="C2815" s="3">
        <f>SUM(C2805:C2812)</f>
        <v>229638.92999999996</v>
      </c>
      <c r="D2815" s="3">
        <f>SUM(D2805:D2814)</f>
        <v>265016.93</v>
      </c>
      <c r="E2815" s="4"/>
      <c r="F2815" s="1"/>
    </row>
    <row r="2816" spans="1:6" ht="15">
      <c r="A2816" s="1"/>
      <c r="B2816" s="3"/>
      <c r="C2816" s="3"/>
      <c r="D2816" s="3"/>
      <c r="E2816" s="4"/>
      <c r="F2816" s="1"/>
    </row>
    <row r="2817" spans="1:6" ht="15">
      <c r="A2817" s="1"/>
      <c r="B2817" s="3"/>
      <c r="C2817" s="3"/>
      <c r="D2817" s="3">
        <f>C2815-D2815</f>
        <v>-35378.00000000003</v>
      </c>
      <c r="E2817" s="4"/>
      <c r="F2817" s="1"/>
    </row>
    <row r="2818" spans="1:6" ht="15">
      <c r="A2818" s="1" t="s">
        <v>4</v>
      </c>
      <c r="B2818" s="3"/>
      <c r="C2818" s="3"/>
      <c r="D2818" s="3">
        <f>B2804*40%</f>
        <v>35378</v>
      </c>
      <c r="E2818" s="4"/>
      <c r="F2818" s="1"/>
    </row>
    <row r="2819" spans="1:6" ht="15">
      <c r="A2819" s="1"/>
      <c r="B2819" s="2"/>
      <c r="C2819" s="2"/>
      <c r="D2819" s="3">
        <f>D2817+D2818</f>
        <v>0</v>
      </c>
      <c r="E2819" s="1"/>
      <c r="F2819" s="1"/>
    </row>
    <row r="2822" spans="1:6" ht="15">
      <c r="A2822" s="9" t="s">
        <v>85</v>
      </c>
      <c r="B2822" s="9"/>
      <c r="C2822" s="9"/>
      <c r="D2822" s="9"/>
      <c r="E2822" s="9"/>
      <c r="F2822" s="9"/>
    </row>
    <row r="2845" ht="1.5" customHeight="1"/>
    <row r="2846" ht="15" hidden="1"/>
    <row r="2847" ht="15" hidden="1"/>
    <row r="2848" ht="15" hidden="1"/>
    <row r="2850" spans="1:6" ht="34.5" customHeight="1">
      <c r="A2850" s="8" t="s">
        <v>59</v>
      </c>
      <c r="B2850" s="8"/>
      <c r="C2850" s="8"/>
      <c r="D2850" s="8"/>
      <c r="E2850" s="8"/>
      <c r="F2850" s="8"/>
    </row>
    <row r="2852" spans="1:6" ht="15">
      <c r="A2852" s="2"/>
      <c r="B2852" s="1" t="s">
        <v>1</v>
      </c>
      <c r="C2852" s="1" t="s">
        <v>2</v>
      </c>
      <c r="D2852" s="1" t="s">
        <v>3</v>
      </c>
      <c r="E2852" s="1"/>
      <c r="F2852" s="1"/>
    </row>
    <row r="2853" spans="1:6" ht="30">
      <c r="A2853" s="2" t="s">
        <v>62</v>
      </c>
      <c r="B2853" s="3">
        <v>-73143</v>
      </c>
      <c r="C2853" s="3"/>
      <c r="D2853" s="3"/>
      <c r="E2853" s="4"/>
      <c r="F2853" s="1"/>
    </row>
    <row r="2854" spans="1:6" ht="15">
      <c r="A2854" s="1">
        <v>2008</v>
      </c>
      <c r="B2854" s="3"/>
      <c r="C2854" s="3">
        <v>20734.31</v>
      </c>
      <c r="D2854" s="3"/>
      <c r="E2854" s="4"/>
      <c r="F2854" s="1"/>
    </row>
    <row r="2855" spans="1:6" ht="15">
      <c r="A2855" s="1">
        <v>2009</v>
      </c>
      <c r="B2855" s="3"/>
      <c r="C2855" s="3">
        <v>27405.72</v>
      </c>
      <c r="D2855" s="3"/>
      <c r="E2855" s="4"/>
      <c r="F2855" s="1"/>
    </row>
    <row r="2856" spans="1:6" ht="15">
      <c r="A2856" s="1">
        <v>2010</v>
      </c>
      <c r="B2856" s="3"/>
      <c r="C2856" s="3">
        <v>20349.97</v>
      </c>
      <c r="D2856" s="3"/>
      <c r="E2856" s="4"/>
      <c r="F2856" s="1"/>
    </row>
    <row r="2857" spans="1:6" ht="15">
      <c r="A2857" s="1">
        <v>2011</v>
      </c>
      <c r="B2857" s="3"/>
      <c r="C2857" s="3">
        <v>20183.78</v>
      </c>
      <c r="D2857" s="3"/>
      <c r="E2857" s="4"/>
      <c r="F2857" s="1"/>
    </row>
    <row r="2858" spans="1:6" ht="15">
      <c r="A2858" s="1">
        <v>2012</v>
      </c>
      <c r="B2858" s="3"/>
      <c r="C2858" s="3">
        <v>20170.64</v>
      </c>
      <c r="D2858" s="3"/>
      <c r="E2858" s="4"/>
      <c r="F2858" s="1"/>
    </row>
    <row r="2859" spans="1:6" ht="15">
      <c r="A2859" s="1">
        <v>2013</v>
      </c>
      <c r="B2859" s="3"/>
      <c r="C2859" s="3">
        <v>19662.07</v>
      </c>
      <c r="D2859" s="3"/>
      <c r="E2859" s="4"/>
      <c r="F2859" s="1"/>
    </row>
    <row r="2860" spans="1:6" ht="15">
      <c r="A2860" s="1">
        <v>2014</v>
      </c>
      <c r="B2860" s="3"/>
      <c r="C2860" s="3">
        <v>17509.46</v>
      </c>
      <c r="D2860" s="3"/>
      <c r="E2860" s="4"/>
      <c r="F2860" s="1"/>
    </row>
    <row r="2861" spans="1:6" ht="15">
      <c r="A2861" s="1">
        <v>2015</v>
      </c>
      <c r="B2861" s="3"/>
      <c r="C2861" s="3">
        <v>568.59</v>
      </c>
      <c r="D2861" s="3"/>
      <c r="E2861" s="4"/>
      <c r="F2861" s="1"/>
    </row>
    <row r="2862" spans="1:6" ht="15">
      <c r="A2862" s="1">
        <v>2016</v>
      </c>
      <c r="B2862" s="3"/>
      <c r="C2862" s="3"/>
      <c r="D2862" s="3"/>
      <c r="E2862" s="4"/>
      <c r="F2862" s="1"/>
    </row>
    <row r="2863" spans="1:6" ht="15">
      <c r="A2863" s="1">
        <v>2017</v>
      </c>
      <c r="B2863" s="3"/>
      <c r="C2863" s="3"/>
      <c r="D2863" s="3">
        <v>73441.54</v>
      </c>
      <c r="E2863" s="4"/>
      <c r="F2863" s="1"/>
    </row>
    <row r="2864" spans="1:6" ht="15">
      <c r="A2864" s="1"/>
      <c r="B2864" s="3">
        <f>SUM(B2853:B2861)</f>
        <v>-73143</v>
      </c>
      <c r="C2864" s="3">
        <f>SUM(C2854:C2861)</f>
        <v>146584.53999999998</v>
      </c>
      <c r="D2864" s="3">
        <f>SUM(D2854:D2863)</f>
        <v>73441.54</v>
      </c>
      <c r="E2864" s="4"/>
      <c r="F2864" s="1"/>
    </row>
    <row r="2865" spans="1:6" ht="15">
      <c r="A2865" s="1"/>
      <c r="B2865" s="3"/>
      <c r="C2865" s="3"/>
      <c r="D2865" s="3"/>
      <c r="E2865" s="4"/>
      <c r="F2865" s="1"/>
    </row>
    <row r="2866" spans="1:6" ht="15">
      <c r="A2866" s="1"/>
      <c r="B2866" s="3"/>
      <c r="C2866" s="3"/>
      <c r="D2866" s="3">
        <f>C2864-D2864</f>
        <v>73142.99999999999</v>
      </c>
      <c r="E2866" s="4"/>
      <c r="F2866" s="1"/>
    </row>
    <row r="2867" spans="1:6" ht="15">
      <c r="A2867" s="1"/>
      <c r="B2867" s="2"/>
      <c r="C2867" s="2"/>
      <c r="D2867" s="3">
        <f>B2864+C2864-D2864</f>
        <v>0</v>
      </c>
      <c r="E2867" s="1"/>
      <c r="F2867" s="1"/>
    </row>
    <row r="2870" spans="1:6" ht="15">
      <c r="A2870" s="9" t="s">
        <v>85</v>
      </c>
      <c r="B2870" s="9"/>
      <c r="C2870" s="9"/>
      <c r="D2870" s="9"/>
      <c r="E2870" s="9"/>
      <c r="F2870" s="9"/>
    </row>
    <row r="2897" ht="20.25" customHeight="1"/>
    <row r="2898" spans="1:6" ht="32.25" customHeight="1">
      <c r="A2898" s="8" t="s">
        <v>60</v>
      </c>
      <c r="B2898" s="8"/>
      <c r="C2898" s="8"/>
      <c r="D2898" s="8"/>
      <c r="E2898" s="8"/>
      <c r="F2898" s="8"/>
    </row>
    <row r="2900" spans="1:6" ht="15">
      <c r="A2900" s="2"/>
      <c r="B2900" s="1" t="s">
        <v>1</v>
      </c>
      <c r="C2900" s="1" t="s">
        <v>2</v>
      </c>
      <c r="D2900" s="1" t="s">
        <v>3</v>
      </c>
      <c r="E2900" s="1"/>
      <c r="F2900" s="1"/>
    </row>
    <row r="2901" spans="1:6" ht="45">
      <c r="A2901" s="2" t="s">
        <v>0</v>
      </c>
      <c r="B2901" s="3">
        <v>87329</v>
      </c>
      <c r="C2901" s="3"/>
      <c r="D2901" s="3"/>
      <c r="E2901" s="4"/>
      <c r="F2901" s="1"/>
    </row>
    <row r="2902" spans="1:6" ht="15">
      <c r="A2902" s="1">
        <v>2008</v>
      </c>
      <c r="B2902" s="3"/>
      <c r="C2902" s="3">
        <v>30735.93</v>
      </c>
      <c r="D2902" s="3">
        <v>79960.65</v>
      </c>
      <c r="E2902" s="4"/>
      <c r="F2902" s="1"/>
    </row>
    <row r="2903" spans="1:6" ht="15">
      <c r="A2903" s="1">
        <v>2009</v>
      </c>
      <c r="B2903" s="3"/>
      <c r="C2903" s="3">
        <v>40981.72</v>
      </c>
      <c r="D2903" s="3"/>
      <c r="E2903" s="4"/>
      <c r="F2903" s="1"/>
    </row>
    <row r="2904" spans="1:6" ht="15">
      <c r="A2904" s="1">
        <v>2010</v>
      </c>
      <c r="B2904" s="3"/>
      <c r="C2904" s="3">
        <v>22346.49</v>
      </c>
      <c r="D2904" s="3"/>
      <c r="E2904" s="4"/>
      <c r="F2904" s="1"/>
    </row>
    <row r="2905" spans="1:6" ht="15">
      <c r="A2905" s="1">
        <v>2011</v>
      </c>
      <c r="B2905" s="3"/>
      <c r="C2905" s="3"/>
      <c r="D2905" s="3"/>
      <c r="E2905" s="4"/>
      <c r="F2905" s="1"/>
    </row>
    <row r="2906" spans="1:6" ht="15">
      <c r="A2906" s="1">
        <v>2012</v>
      </c>
      <c r="B2906" s="3"/>
      <c r="C2906" s="3"/>
      <c r="D2906" s="3"/>
      <c r="E2906" s="4"/>
      <c r="F2906" s="1"/>
    </row>
    <row r="2907" spans="1:6" ht="15">
      <c r="A2907" s="1">
        <v>2013</v>
      </c>
      <c r="B2907" s="3"/>
      <c r="C2907" s="3"/>
      <c r="D2907" s="3">
        <v>113615.3</v>
      </c>
      <c r="E2907" s="4"/>
      <c r="F2907" s="1"/>
    </row>
    <row r="2908" spans="1:6" ht="15">
      <c r="A2908" s="1">
        <v>2014</v>
      </c>
      <c r="B2908" s="3"/>
      <c r="C2908" s="3"/>
      <c r="D2908" s="3"/>
      <c r="E2908" s="4"/>
      <c r="F2908" s="1"/>
    </row>
    <row r="2909" spans="1:6" ht="15">
      <c r="A2909" s="1">
        <v>2015</v>
      </c>
      <c r="B2909" s="3"/>
      <c r="C2909" s="3"/>
      <c r="D2909" s="3"/>
      <c r="E2909" s="4"/>
      <c r="F2909" s="1"/>
    </row>
    <row r="2910" spans="1:6" ht="15">
      <c r="A2910" s="1"/>
      <c r="B2910" s="3">
        <f>SUM(B2901:B2909)</f>
        <v>87329</v>
      </c>
      <c r="C2910" s="3">
        <f>SUM(C2902:C2909)</f>
        <v>94064.14</v>
      </c>
      <c r="D2910" s="3">
        <f>SUM(D2902:D2909)</f>
        <v>193575.95</v>
      </c>
      <c r="E2910" s="4"/>
      <c r="F2910" s="1"/>
    </row>
    <row r="2911" spans="1:6" ht="15">
      <c r="A2911" s="1"/>
      <c r="B2911" s="3"/>
      <c r="C2911" s="3"/>
      <c r="D2911" s="3"/>
      <c r="E2911" s="4"/>
      <c r="F2911" s="1"/>
    </row>
    <row r="2912" spans="1:6" ht="15">
      <c r="A2912" s="1"/>
      <c r="B2912" s="3"/>
      <c r="C2912" s="3"/>
      <c r="D2912" s="3">
        <f>C2910-D2910</f>
        <v>-99511.81000000001</v>
      </c>
      <c r="E2912" s="4"/>
      <c r="F2912" s="1"/>
    </row>
    <row r="2913" spans="1:6" ht="15">
      <c r="A2913" s="1" t="s">
        <v>4</v>
      </c>
      <c r="B2913" s="3"/>
      <c r="C2913" s="3"/>
      <c r="D2913" s="3">
        <f>B2901*40%</f>
        <v>34931.6</v>
      </c>
      <c r="E2913" s="4"/>
      <c r="F2913" s="1"/>
    </row>
    <row r="2914" spans="1:6" ht="15">
      <c r="A2914" s="1"/>
      <c r="B2914" s="2"/>
      <c r="C2914" s="2"/>
      <c r="D2914" s="3">
        <f>D2912+D2913</f>
        <v>-64580.210000000014</v>
      </c>
      <c r="E2914" s="1"/>
      <c r="F2914" s="1"/>
    </row>
    <row r="2917" spans="1:6" ht="15">
      <c r="A2917" s="9" t="s">
        <v>85</v>
      </c>
      <c r="B2917" s="9"/>
      <c r="C2917" s="9"/>
      <c r="D2917" s="9"/>
      <c r="E2917" s="9"/>
      <c r="F2917" s="9"/>
    </row>
    <row r="2945" spans="1:6" ht="34.5" customHeight="1">
      <c r="A2945" s="8" t="s">
        <v>61</v>
      </c>
      <c r="B2945" s="8"/>
      <c r="C2945" s="8"/>
      <c r="D2945" s="8"/>
      <c r="E2945" s="8"/>
      <c r="F2945" s="8"/>
    </row>
    <row r="2947" spans="1:6" ht="15">
      <c r="A2947" s="2"/>
      <c r="B2947" s="1" t="s">
        <v>1</v>
      </c>
      <c r="C2947" s="1" t="s">
        <v>2</v>
      </c>
      <c r="D2947" s="1" t="s">
        <v>3</v>
      </c>
      <c r="E2947" s="1"/>
      <c r="F2947" s="1"/>
    </row>
    <row r="2948" spans="1:6" ht="45">
      <c r="A2948" s="2" t="s">
        <v>0</v>
      </c>
      <c r="B2948" s="3">
        <v>166579</v>
      </c>
      <c r="C2948" s="3"/>
      <c r="D2948" s="3"/>
      <c r="E2948" s="4"/>
      <c r="F2948" s="1"/>
    </row>
    <row r="2949" spans="1:6" ht="15">
      <c r="A2949" s="1">
        <v>2008</v>
      </c>
      <c r="B2949" s="3"/>
      <c r="C2949" s="3">
        <v>56546.73</v>
      </c>
      <c r="D2949" s="3"/>
      <c r="E2949" s="4"/>
      <c r="F2949" s="1"/>
    </row>
    <row r="2950" spans="1:6" ht="15">
      <c r="A2950" s="1">
        <v>2009</v>
      </c>
      <c r="B2950" s="3"/>
      <c r="C2950" s="3">
        <v>74527.83</v>
      </c>
      <c r="D2950" s="3"/>
      <c r="E2950" s="4"/>
      <c r="F2950" s="1"/>
    </row>
    <row r="2951" spans="1:6" ht="15">
      <c r="A2951" s="1">
        <v>2010</v>
      </c>
      <c r="B2951" s="3"/>
      <c r="C2951" s="3">
        <v>42019.61</v>
      </c>
      <c r="D2951" s="3"/>
      <c r="E2951" s="4"/>
      <c r="F2951" s="1"/>
    </row>
    <row r="2952" spans="1:6" ht="15">
      <c r="A2952" s="1">
        <v>2011</v>
      </c>
      <c r="B2952" s="3"/>
      <c r="C2952" s="3">
        <v>50789.06</v>
      </c>
      <c r="D2952" s="3"/>
      <c r="E2952" s="4"/>
      <c r="F2952" s="1"/>
    </row>
    <row r="2953" spans="1:6" ht="15">
      <c r="A2953" s="1">
        <v>2012</v>
      </c>
      <c r="B2953" s="3"/>
      <c r="C2953" s="3">
        <v>60283</v>
      </c>
      <c r="D2953" s="3"/>
      <c r="E2953" s="4"/>
      <c r="F2953" s="1"/>
    </row>
    <row r="2954" spans="1:6" ht="15">
      <c r="A2954" s="1">
        <v>2013</v>
      </c>
      <c r="B2954" s="3"/>
      <c r="C2954" s="3">
        <v>60838.87</v>
      </c>
      <c r="D2954" s="3">
        <v>345005.1</v>
      </c>
      <c r="E2954" s="4"/>
      <c r="F2954" s="1"/>
    </row>
    <row r="2955" spans="1:6" ht="15">
      <c r="A2955" s="1">
        <v>2014</v>
      </c>
      <c r="B2955" s="3"/>
      <c r="C2955" s="3">
        <v>55952.93</v>
      </c>
      <c r="D2955" s="3"/>
      <c r="E2955" s="4"/>
      <c r="F2955" s="1"/>
    </row>
    <row r="2956" spans="1:6" ht="15">
      <c r="A2956" s="1">
        <v>2015</v>
      </c>
      <c r="B2956" s="3"/>
      <c r="C2956" s="3">
        <v>14.53</v>
      </c>
      <c r="D2956" s="3">
        <v>122599.06</v>
      </c>
      <c r="E2956" s="4"/>
      <c r="F2956" s="1"/>
    </row>
    <row r="2957" spans="1:6" ht="15">
      <c r="A2957" s="1">
        <v>2016</v>
      </c>
      <c r="B2957" s="3"/>
      <c r="C2957" s="3"/>
      <c r="D2957" s="3"/>
      <c r="E2957" s="4"/>
      <c r="F2957" s="1"/>
    </row>
    <row r="2958" spans="1:6" ht="15">
      <c r="A2958" s="1"/>
      <c r="B2958" s="3">
        <f>SUM(B2948:B2956)</f>
        <v>166579</v>
      </c>
      <c r="C2958" s="3">
        <f>SUM(C2949:C2956)</f>
        <v>400972.56</v>
      </c>
      <c r="D2958" s="3">
        <f>SUM(D2953:D2957)</f>
        <v>467604.16</v>
      </c>
      <c r="E2958" s="4"/>
      <c r="F2958" s="1"/>
    </row>
    <row r="2959" spans="1:6" ht="15">
      <c r="A2959" s="1"/>
      <c r="B2959" s="3"/>
      <c r="C2959" s="3"/>
      <c r="D2959" s="3"/>
      <c r="E2959" s="4"/>
      <c r="F2959" s="1"/>
    </row>
    <row r="2960" spans="1:6" ht="15">
      <c r="A2960" s="1"/>
      <c r="B2960" s="3"/>
      <c r="C2960" s="3"/>
      <c r="D2960" s="3">
        <f>C2958-D2958</f>
        <v>-66631.59999999998</v>
      </c>
      <c r="E2960" s="4"/>
      <c r="F2960" s="1"/>
    </row>
    <row r="2961" spans="1:6" ht="15">
      <c r="A2961" s="1" t="s">
        <v>4</v>
      </c>
      <c r="B2961" s="3"/>
      <c r="C2961" s="3"/>
      <c r="D2961" s="3">
        <f>B2948*40%</f>
        <v>66631.6</v>
      </c>
      <c r="E2961" s="4"/>
      <c r="F2961" s="1"/>
    </row>
    <row r="2962" spans="1:6" ht="15">
      <c r="A2962" s="1"/>
      <c r="B2962" s="2"/>
      <c r="C2962" s="2"/>
      <c r="D2962" s="3">
        <f>D2960+D2961</f>
        <v>0</v>
      </c>
      <c r="E2962" s="1"/>
      <c r="F2962" s="1"/>
    </row>
    <row r="2965" spans="1:6" ht="15">
      <c r="A2965" s="9" t="s">
        <v>85</v>
      </c>
      <c r="B2965" s="9"/>
      <c r="C2965" s="9"/>
      <c r="D2965" s="9"/>
      <c r="E2965" s="9"/>
      <c r="F2965" s="9"/>
    </row>
    <row r="2993" spans="1:6" ht="33" customHeight="1">
      <c r="A2993" s="8" t="s">
        <v>68</v>
      </c>
      <c r="B2993" s="8"/>
      <c r="C2993" s="8"/>
      <c r="D2993" s="8"/>
      <c r="E2993" s="8"/>
      <c r="F2993" s="8"/>
    </row>
    <row r="2995" spans="1:6" ht="15">
      <c r="A2995" s="2"/>
      <c r="B2995" s="1" t="s">
        <v>1</v>
      </c>
      <c r="C2995" s="1" t="s">
        <v>2</v>
      </c>
      <c r="D2995" s="1" t="s">
        <v>3</v>
      </c>
      <c r="E2995" s="1"/>
      <c r="F2995" s="1"/>
    </row>
    <row r="2996" spans="1:6" ht="45">
      <c r="A2996" s="2" t="s">
        <v>0</v>
      </c>
      <c r="B2996" s="3">
        <v>125786</v>
      </c>
      <c r="C2996" s="3"/>
      <c r="D2996" s="3"/>
      <c r="E2996" s="4"/>
      <c r="F2996" s="1"/>
    </row>
    <row r="2997" spans="1:6" ht="15">
      <c r="A2997" s="1">
        <v>2008</v>
      </c>
      <c r="B2997" s="3"/>
      <c r="C2997" s="3">
        <v>42298.74</v>
      </c>
      <c r="D2997" s="3"/>
      <c r="E2997" s="4"/>
      <c r="F2997" s="1"/>
    </row>
    <row r="2998" spans="1:6" ht="15">
      <c r="A2998" s="1">
        <v>2009</v>
      </c>
      <c r="B2998" s="3"/>
      <c r="C2998" s="3">
        <v>56386.32</v>
      </c>
      <c r="D2998" s="3"/>
      <c r="E2998" s="4"/>
      <c r="F2998" s="1"/>
    </row>
    <row r="2999" spans="1:6" ht="15">
      <c r="A2999" s="1">
        <v>2010</v>
      </c>
      <c r="B2999" s="3"/>
      <c r="C2999" s="3">
        <v>31065.02</v>
      </c>
      <c r="D2999" s="3"/>
      <c r="E2999" s="4"/>
      <c r="F2999" s="1"/>
    </row>
    <row r="3000" spans="1:6" ht="15">
      <c r="A3000" s="1">
        <v>2011</v>
      </c>
      <c r="B3000" s="3"/>
      <c r="C3000" s="3"/>
      <c r="D3000" s="3"/>
      <c r="E3000" s="4"/>
      <c r="F3000" s="1"/>
    </row>
    <row r="3001" spans="1:6" ht="15">
      <c r="A3001" s="1">
        <v>2012</v>
      </c>
      <c r="B3001" s="3"/>
      <c r="C3001" s="3"/>
      <c r="D3001" s="3"/>
      <c r="E3001" s="4"/>
      <c r="F3001" s="1"/>
    </row>
    <row r="3002" spans="1:6" ht="15">
      <c r="A3002" s="1">
        <v>2013</v>
      </c>
      <c r="B3002" s="3"/>
      <c r="C3002" s="3"/>
      <c r="D3002" s="3">
        <v>130331.4</v>
      </c>
      <c r="E3002" s="4"/>
      <c r="F3002" s="1"/>
    </row>
    <row r="3003" spans="1:6" ht="15">
      <c r="A3003" s="1">
        <v>2014</v>
      </c>
      <c r="B3003" s="3"/>
      <c r="C3003" s="3"/>
      <c r="D3003" s="3">
        <v>95310</v>
      </c>
      <c r="E3003" s="4"/>
      <c r="F3003" s="1"/>
    </row>
    <row r="3004" spans="1:6" ht="15">
      <c r="A3004" s="1">
        <v>2015</v>
      </c>
      <c r="B3004" s="3"/>
      <c r="C3004" s="3"/>
      <c r="D3004" s="3"/>
      <c r="E3004" s="4"/>
      <c r="F3004" s="1"/>
    </row>
    <row r="3005" spans="1:6" ht="15">
      <c r="A3005" s="1"/>
      <c r="B3005" s="3">
        <f>SUM(B2996:B3004)</f>
        <v>125786</v>
      </c>
      <c r="C3005" s="3">
        <f>SUM(C2997:C3004)</f>
        <v>129750.08</v>
      </c>
      <c r="D3005" s="3">
        <f>SUM(D2997:D3004)</f>
        <v>225641.4</v>
      </c>
      <c r="E3005" s="4"/>
      <c r="F3005" s="1"/>
    </row>
    <row r="3006" spans="1:6" ht="15">
      <c r="A3006" s="1"/>
      <c r="B3006" s="3"/>
      <c r="C3006" s="3"/>
      <c r="D3006" s="3"/>
      <c r="E3006" s="4"/>
      <c r="F3006" s="1"/>
    </row>
    <row r="3007" spans="1:6" ht="15">
      <c r="A3007" s="1"/>
      <c r="B3007" s="3"/>
      <c r="C3007" s="3"/>
      <c r="D3007" s="3">
        <f>C3005-D3005</f>
        <v>-95891.31999999999</v>
      </c>
      <c r="E3007" s="4"/>
      <c r="F3007" s="1"/>
    </row>
    <row r="3008" spans="1:6" ht="15">
      <c r="A3008" s="1" t="s">
        <v>4</v>
      </c>
      <c r="B3008" s="3"/>
      <c r="C3008" s="3"/>
      <c r="D3008" s="3">
        <f>B2996*40%</f>
        <v>50314.4</v>
      </c>
      <c r="E3008" s="4"/>
      <c r="F3008" s="1"/>
    </row>
    <row r="3009" spans="1:6" ht="15">
      <c r="A3009" s="1"/>
      <c r="B3009" s="2"/>
      <c r="C3009" s="2"/>
      <c r="D3009" s="3">
        <f>D3007+D3008</f>
        <v>-45576.91999999999</v>
      </c>
      <c r="E3009" s="1"/>
      <c r="F3009" s="1"/>
    </row>
    <row r="3012" spans="1:6" ht="15">
      <c r="A3012" s="9" t="s">
        <v>85</v>
      </c>
      <c r="B3012" s="9"/>
      <c r="C3012" s="9"/>
      <c r="D3012" s="9"/>
      <c r="E3012" s="9"/>
      <c r="F3012" s="9"/>
    </row>
    <row r="3040" spans="1:6" ht="32.25" customHeight="1">
      <c r="A3040" s="8" t="s">
        <v>69</v>
      </c>
      <c r="B3040" s="8"/>
      <c r="C3040" s="8"/>
      <c r="D3040" s="8"/>
      <c r="E3040" s="8"/>
      <c r="F3040" s="8"/>
    </row>
    <row r="3042" spans="1:6" ht="15">
      <c r="A3042" s="2"/>
      <c r="B3042" s="1" t="s">
        <v>1</v>
      </c>
      <c r="C3042" s="1" t="s">
        <v>2</v>
      </c>
      <c r="D3042" s="1" t="s">
        <v>3</v>
      </c>
      <c r="E3042" s="1"/>
      <c r="F3042" s="1"/>
    </row>
    <row r="3043" spans="1:6" ht="45">
      <c r="A3043" s="2" t="s">
        <v>0</v>
      </c>
      <c r="B3043" s="3">
        <v>130329</v>
      </c>
      <c r="C3043" s="3"/>
      <c r="D3043" s="3"/>
      <c r="E3043" s="4"/>
      <c r="F3043" s="1"/>
    </row>
    <row r="3044" spans="1:6" ht="15">
      <c r="A3044" s="1">
        <v>2008</v>
      </c>
      <c r="B3044" s="3"/>
      <c r="C3044" s="3">
        <v>43736.85</v>
      </c>
      <c r="D3044" s="3"/>
      <c r="E3044" s="4"/>
      <c r="F3044" s="1"/>
    </row>
    <row r="3045" spans="1:6" ht="15">
      <c r="A3045" s="1">
        <v>2009</v>
      </c>
      <c r="B3045" s="3"/>
      <c r="C3045" s="3">
        <v>58315.8</v>
      </c>
      <c r="D3045" s="3"/>
      <c r="E3045" s="4"/>
      <c r="F3045" s="1"/>
    </row>
    <row r="3046" spans="1:6" ht="15">
      <c r="A3046" s="1">
        <v>2010</v>
      </c>
      <c r="B3046" s="3"/>
      <c r="C3046" s="3">
        <v>32075.73</v>
      </c>
      <c r="D3046" s="3"/>
      <c r="E3046" s="4"/>
      <c r="F3046" s="1"/>
    </row>
    <row r="3047" spans="1:6" ht="15">
      <c r="A3047" s="1">
        <v>2011</v>
      </c>
      <c r="B3047" s="3"/>
      <c r="C3047" s="3"/>
      <c r="D3047" s="3"/>
      <c r="E3047" s="4"/>
      <c r="F3047" s="1"/>
    </row>
    <row r="3048" spans="1:6" ht="15">
      <c r="A3048" s="1">
        <v>2012</v>
      </c>
      <c r="B3048" s="3"/>
      <c r="C3048" s="3"/>
      <c r="D3048" s="3"/>
      <c r="E3048" s="4"/>
      <c r="F3048" s="1"/>
    </row>
    <row r="3049" spans="1:6" ht="15">
      <c r="A3049" s="1">
        <v>2013</v>
      </c>
      <c r="B3049" s="3"/>
      <c r="C3049" s="3"/>
      <c r="D3049" s="3"/>
      <c r="E3049" s="4"/>
      <c r="F3049" s="1"/>
    </row>
    <row r="3050" spans="1:6" ht="15">
      <c r="A3050" s="1">
        <v>2014</v>
      </c>
      <c r="B3050" s="3"/>
      <c r="C3050" s="3"/>
      <c r="D3050" s="3">
        <v>93188</v>
      </c>
      <c r="E3050" s="4"/>
      <c r="F3050" s="1"/>
    </row>
    <row r="3051" spans="1:6" ht="15">
      <c r="A3051" s="1">
        <v>2015</v>
      </c>
      <c r="B3051" s="3"/>
      <c r="C3051" s="3"/>
      <c r="D3051" s="3">
        <v>171270</v>
      </c>
      <c r="E3051" s="4"/>
      <c r="F3051" s="1"/>
    </row>
    <row r="3052" spans="1:6" ht="15">
      <c r="A3052" s="1">
        <v>2016</v>
      </c>
      <c r="B3052" s="3"/>
      <c r="C3052" s="3">
        <v>78198.02</v>
      </c>
      <c r="D3052" s="3"/>
      <c r="E3052" s="4"/>
      <c r="F3052" s="1"/>
    </row>
    <row r="3053" spans="1:6" ht="15">
      <c r="A3053" s="1"/>
      <c r="B3053" s="3">
        <f>SUM(B3043:B3051)</f>
        <v>130329</v>
      </c>
      <c r="C3053" s="3">
        <f>SUM(C3044:C3052)</f>
        <v>212326.40000000002</v>
      </c>
      <c r="D3053" s="3">
        <f>SUM(D3044:D3051)</f>
        <v>264458</v>
      </c>
      <c r="E3053" s="4"/>
      <c r="F3053" s="1"/>
    </row>
    <row r="3054" spans="1:6" ht="15">
      <c r="A3054" s="1"/>
      <c r="B3054" s="3"/>
      <c r="C3054" s="3"/>
      <c r="D3054" s="3"/>
      <c r="E3054" s="4"/>
      <c r="F3054" s="1"/>
    </row>
    <row r="3055" spans="1:6" ht="15">
      <c r="A3055" s="1"/>
      <c r="B3055" s="3"/>
      <c r="C3055" s="3"/>
      <c r="D3055" s="3">
        <f>C3053-D3053</f>
        <v>-52131.59999999998</v>
      </c>
      <c r="E3055" s="4"/>
      <c r="F3055" s="1"/>
    </row>
    <row r="3056" spans="1:6" ht="15">
      <c r="A3056" s="1" t="s">
        <v>4</v>
      </c>
      <c r="B3056" s="3"/>
      <c r="C3056" s="3"/>
      <c r="D3056" s="3">
        <f>B3043*40%</f>
        <v>52131.600000000006</v>
      </c>
      <c r="E3056" s="4"/>
      <c r="F3056" s="1"/>
    </row>
    <row r="3057" spans="1:6" ht="15">
      <c r="A3057" s="1"/>
      <c r="B3057" s="2"/>
      <c r="C3057" s="2"/>
      <c r="D3057" s="3">
        <f>D3055+D3056</f>
        <v>0</v>
      </c>
      <c r="E3057" s="1"/>
      <c r="F3057" s="1"/>
    </row>
    <row r="3060" spans="1:6" ht="15">
      <c r="A3060" s="9" t="s">
        <v>85</v>
      </c>
      <c r="B3060" s="9"/>
      <c r="C3060" s="9"/>
      <c r="D3060" s="9"/>
      <c r="E3060" s="9"/>
      <c r="F3060" s="9"/>
    </row>
    <row r="3088" spans="1:6" ht="31.5" customHeight="1">
      <c r="A3088" s="8" t="s">
        <v>70</v>
      </c>
      <c r="B3088" s="8"/>
      <c r="C3088" s="8"/>
      <c r="D3088" s="8"/>
      <c r="E3088" s="8"/>
      <c r="F3088" s="8"/>
    </row>
    <row r="3090" spans="1:6" ht="15">
      <c r="A3090" s="2"/>
      <c r="B3090" s="1" t="s">
        <v>1</v>
      </c>
      <c r="C3090" s="1" t="s">
        <v>2</v>
      </c>
      <c r="D3090" s="1" t="s">
        <v>3</v>
      </c>
      <c r="E3090" s="1"/>
      <c r="F3090" s="1"/>
    </row>
    <row r="3091" spans="1:6" ht="45">
      <c r="A3091" s="2" t="s">
        <v>0</v>
      </c>
      <c r="B3091" s="3">
        <v>110426</v>
      </c>
      <c r="C3091" s="3"/>
      <c r="D3091" s="3"/>
      <c r="E3091" s="4"/>
      <c r="F3091" s="1"/>
    </row>
    <row r="3092" spans="1:6" ht="15">
      <c r="A3092" s="1">
        <v>2008</v>
      </c>
      <c r="B3092" s="3"/>
      <c r="C3092" s="3">
        <v>37738.08</v>
      </c>
      <c r="D3092" s="3"/>
      <c r="E3092" s="4"/>
      <c r="F3092" s="1"/>
    </row>
    <row r="3093" spans="1:6" ht="15">
      <c r="A3093" s="1">
        <v>2009</v>
      </c>
      <c r="B3093" s="3"/>
      <c r="C3093" s="3">
        <v>50317.44</v>
      </c>
      <c r="D3093" s="3"/>
      <c r="E3093" s="4"/>
      <c r="F3093" s="1"/>
    </row>
    <row r="3094" spans="1:6" ht="15">
      <c r="A3094" s="1">
        <v>2010</v>
      </c>
      <c r="B3094" s="3"/>
      <c r="C3094" s="3">
        <v>34336.47</v>
      </c>
      <c r="D3094" s="3"/>
      <c r="E3094" s="4"/>
      <c r="F3094" s="1"/>
    </row>
    <row r="3095" spans="1:6" ht="15">
      <c r="A3095" s="1">
        <v>2011</v>
      </c>
      <c r="B3095" s="3"/>
      <c r="C3095" s="3">
        <v>40187.43</v>
      </c>
      <c r="D3095" s="3"/>
      <c r="E3095" s="4"/>
      <c r="F3095" s="1"/>
    </row>
    <row r="3096" spans="1:6" ht="15">
      <c r="A3096" s="1">
        <v>2012</v>
      </c>
      <c r="B3096" s="3"/>
      <c r="C3096" s="3">
        <v>40119.14</v>
      </c>
      <c r="D3096" s="3"/>
      <c r="E3096" s="4"/>
      <c r="F3096" s="1"/>
    </row>
    <row r="3097" spans="1:6" ht="15">
      <c r="A3097" s="1">
        <v>2013</v>
      </c>
      <c r="B3097" s="3"/>
      <c r="C3097" s="3">
        <v>41505.22</v>
      </c>
      <c r="D3097" s="3">
        <v>124982.6</v>
      </c>
      <c r="E3097" s="4"/>
      <c r="F3097" s="1"/>
    </row>
    <row r="3098" spans="1:6" ht="15">
      <c r="A3098" s="1">
        <v>2014</v>
      </c>
      <c r="B3098" s="3"/>
      <c r="C3098" s="3">
        <v>34478.8</v>
      </c>
      <c r="D3098" s="3">
        <v>141224.5</v>
      </c>
      <c r="E3098" s="4"/>
      <c r="F3098" s="1"/>
    </row>
    <row r="3099" spans="1:6" ht="15">
      <c r="A3099" s="1">
        <v>2015</v>
      </c>
      <c r="B3099" s="3"/>
      <c r="C3099" s="3">
        <v>914.93</v>
      </c>
      <c r="D3099" s="3"/>
      <c r="E3099" s="4"/>
      <c r="F3099" s="1"/>
    </row>
    <row r="3100" spans="1:6" ht="15">
      <c r="A3100" s="1">
        <v>2016</v>
      </c>
      <c r="B3100" s="3"/>
      <c r="C3100" s="3"/>
      <c r="D3100" s="3">
        <v>57560.81</v>
      </c>
      <c r="E3100" s="4"/>
      <c r="F3100" s="1"/>
    </row>
    <row r="3101" spans="1:6" ht="15">
      <c r="A3101" s="1"/>
      <c r="B3101" s="3">
        <f>SUM(B3091:B3099)</f>
        <v>110426</v>
      </c>
      <c r="C3101" s="3">
        <f>SUM(C3092:C3099)</f>
        <v>279597.51</v>
      </c>
      <c r="D3101" s="3">
        <f>SUM(D3092:D3100)</f>
        <v>323767.91</v>
      </c>
      <c r="E3101" s="4"/>
      <c r="F3101" s="1"/>
    </row>
    <row r="3102" spans="1:6" ht="15">
      <c r="A3102" s="1"/>
      <c r="B3102" s="3"/>
      <c r="C3102" s="3"/>
      <c r="D3102" s="3"/>
      <c r="E3102" s="4"/>
      <c r="F3102" s="1"/>
    </row>
    <row r="3103" spans="1:6" ht="15">
      <c r="A3103" s="1"/>
      <c r="B3103" s="3"/>
      <c r="C3103" s="3"/>
      <c r="D3103" s="3">
        <f>C3101-D3101</f>
        <v>-44170.399999999965</v>
      </c>
      <c r="E3103" s="4"/>
      <c r="F3103" s="1"/>
    </row>
    <row r="3104" spans="1:6" ht="15">
      <c r="A3104" s="1" t="s">
        <v>4</v>
      </c>
      <c r="B3104" s="3"/>
      <c r="C3104" s="3"/>
      <c r="D3104" s="3">
        <f>B3091*40%</f>
        <v>44170.4</v>
      </c>
      <c r="E3104" s="4"/>
      <c r="F3104" s="1"/>
    </row>
    <row r="3105" spans="1:6" ht="15">
      <c r="A3105" s="1"/>
      <c r="B3105" s="2"/>
      <c r="C3105" s="2"/>
      <c r="D3105" s="3">
        <f>D3103+D3104</f>
        <v>0</v>
      </c>
      <c r="E3105" s="1"/>
      <c r="F3105" s="1"/>
    </row>
    <row r="3108" spans="1:6" ht="15">
      <c r="A3108" s="9" t="s">
        <v>85</v>
      </c>
      <c r="B3108" s="9"/>
      <c r="C3108" s="9"/>
      <c r="D3108" s="9"/>
      <c r="E3108" s="9"/>
      <c r="F3108" s="9"/>
    </row>
    <row r="3136" spans="1:6" ht="33" customHeight="1">
      <c r="A3136" s="8" t="s">
        <v>71</v>
      </c>
      <c r="B3136" s="8"/>
      <c r="C3136" s="8"/>
      <c r="D3136" s="8"/>
      <c r="E3136" s="8"/>
      <c r="F3136" s="8"/>
    </row>
    <row r="3138" spans="1:6" ht="15">
      <c r="A3138" s="2"/>
      <c r="B3138" s="1" t="s">
        <v>1</v>
      </c>
      <c r="C3138" s="1" t="s">
        <v>2</v>
      </c>
      <c r="D3138" s="1" t="s">
        <v>3</v>
      </c>
      <c r="E3138" s="1"/>
      <c r="F3138" s="1"/>
    </row>
    <row r="3139" spans="1:6" ht="45">
      <c r="A3139" s="2" t="s">
        <v>0</v>
      </c>
      <c r="B3139" s="3">
        <v>107575</v>
      </c>
      <c r="C3139" s="3"/>
      <c r="D3139" s="3"/>
      <c r="E3139" s="4"/>
      <c r="F3139" s="1"/>
    </row>
    <row r="3140" spans="1:6" ht="15">
      <c r="A3140" s="1">
        <v>2008</v>
      </c>
      <c r="B3140" s="3"/>
      <c r="C3140" s="3">
        <v>37231.56</v>
      </c>
      <c r="D3140" s="3"/>
      <c r="E3140" s="4"/>
      <c r="F3140" s="1"/>
    </row>
    <row r="3141" spans="1:6" ht="15">
      <c r="A3141" s="1">
        <v>2009</v>
      </c>
      <c r="B3141" s="3"/>
      <c r="C3141" s="3">
        <v>49643.44</v>
      </c>
      <c r="D3141" s="3"/>
      <c r="E3141" s="4"/>
      <c r="F3141" s="1"/>
    </row>
    <row r="3142" spans="1:6" ht="15">
      <c r="A3142" s="1">
        <v>2010</v>
      </c>
      <c r="B3142" s="3"/>
      <c r="C3142" s="3">
        <v>35671.45</v>
      </c>
      <c r="D3142" s="3"/>
      <c r="E3142" s="4"/>
      <c r="F3142" s="1"/>
    </row>
    <row r="3143" spans="1:6" ht="15">
      <c r="A3143" s="1">
        <v>2011</v>
      </c>
      <c r="B3143" s="3"/>
      <c r="C3143" s="3">
        <v>36671.43</v>
      </c>
      <c r="D3143" s="3">
        <v>46626.26</v>
      </c>
      <c r="E3143" s="4"/>
      <c r="F3143" s="1"/>
    </row>
    <row r="3144" spans="1:6" ht="15">
      <c r="A3144" s="1">
        <v>2012</v>
      </c>
      <c r="B3144" s="3"/>
      <c r="C3144" s="3">
        <v>38616.09</v>
      </c>
      <c r="D3144" s="3"/>
      <c r="E3144" s="4"/>
      <c r="F3144" s="1"/>
    </row>
    <row r="3145" spans="1:6" ht="15">
      <c r="A3145" s="1">
        <v>2013</v>
      </c>
      <c r="B3145" s="3"/>
      <c r="C3145" s="3">
        <v>38892.29</v>
      </c>
      <c r="D3145" s="3"/>
      <c r="E3145" s="4"/>
      <c r="F3145" s="1"/>
    </row>
    <row r="3146" spans="1:6" ht="15">
      <c r="A3146" s="1">
        <v>2014</v>
      </c>
      <c r="B3146" s="3"/>
      <c r="C3146" s="3">
        <v>33247.02</v>
      </c>
      <c r="D3146" s="3">
        <v>206416.7</v>
      </c>
      <c r="E3146" s="4"/>
      <c r="F3146" s="1"/>
    </row>
    <row r="3147" spans="1:6" ht="15">
      <c r="A3147" s="1">
        <v>2015</v>
      </c>
      <c r="B3147" s="3"/>
      <c r="C3147" s="3">
        <v>617.37</v>
      </c>
      <c r="D3147" s="3"/>
      <c r="E3147" s="4"/>
      <c r="F3147" s="1"/>
    </row>
    <row r="3148" spans="1:6" ht="15">
      <c r="A3148" s="1"/>
      <c r="B3148" s="3">
        <f>SUM(B3139:B3147)</f>
        <v>107575</v>
      </c>
      <c r="C3148" s="3">
        <f>SUM(C3140:C3147)</f>
        <v>270590.65</v>
      </c>
      <c r="D3148" s="3">
        <f>SUM(D3140:D3147)</f>
        <v>253042.96000000002</v>
      </c>
      <c r="E3148" s="4"/>
      <c r="F3148" s="1"/>
    </row>
    <row r="3149" spans="1:6" ht="15">
      <c r="A3149" s="1"/>
      <c r="B3149" s="3"/>
      <c r="C3149" s="3"/>
      <c r="D3149" s="3"/>
      <c r="E3149" s="4"/>
      <c r="F3149" s="1"/>
    </row>
    <row r="3150" spans="1:6" ht="15">
      <c r="A3150" s="1"/>
      <c r="B3150" s="3"/>
      <c r="C3150" s="3"/>
      <c r="D3150" s="3">
        <f>C3148-D3148</f>
        <v>17547.690000000002</v>
      </c>
      <c r="E3150" s="4"/>
      <c r="F3150" s="1"/>
    </row>
    <row r="3151" spans="1:6" ht="15">
      <c r="A3151" s="1" t="s">
        <v>4</v>
      </c>
      <c r="B3151" s="3"/>
      <c r="C3151" s="3"/>
      <c r="D3151" s="3">
        <f>B3139*40%</f>
        <v>43030</v>
      </c>
      <c r="E3151" s="4"/>
      <c r="F3151" s="1"/>
    </row>
    <row r="3152" spans="1:6" ht="15">
      <c r="A3152" s="1"/>
      <c r="B3152" s="2"/>
      <c r="C3152" s="2"/>
      <c r="D3152" s="3">
        <f>D3150+D3151</f>
        <v>60577.69</v>
      </c>
      <c r="E3152" s="1"/>
      <c r="F3152" s="1"/>
    </row>
    <row r="3155" spans="1:6" ht="15">
      <c r="A3155" s="9" t="s">
        <v>85</v>
      </c>
      <c r="B3155" s="9"/>
      <c r="C3155" s="9"/>
      <c r="D3155" s="9"/>
      <c r="E3155" s="9"/>
      <c r="F3155" s="9"/>
    </row>
    <row r="3183" spans="1:6" ht="36" customHeight="1">
      <c r="A3183" s="8" t="s">
        <v>72</v>
      </c>
      <c r="B3183" s="8"/>
      <c r="C3183" s="8"/>
      <c r="D3183" s="8"/>
      <c r="E3183" s="8"/>
      <c r="F3183" s="8"/>
    </row>
    <row r="3185" spans="1:6" ht="15">
      <c r="A3185" s="2"/>
      <c r="B3185" s="1" t="s">
        <v>1</v>
      </c>
      <c r="C3185" s="1" t="s">
        <v>2</v>
      </c>
      <c r="D3185" s="1" t="s">
        <v>3</v>
      </c>
      <c r="E3185" s="1"/>
      <c r="F3185" s="1"/>
    </row>
    <row r="3186" spans="1:6" ht="30">
      <c r="A3186" s="2" t="s">
        <v>62</v>
      </c>
      <c r="B3186" s="3">
        <v>-395496</v>
      </c>
      <c r="C3186" s="3"/>
      <c r="D3186" s="3"/>
      <c r="E3186" s="4"/>
      <c r="F3186" s="1"/>
    </row>
    <row r="3187" spans="1:6" ht="15">
      <c r="A3187" s="1">
        <v>2008</v>
      </c>
      <c r="B3187" s="3"/>
      <c r="C3187" s="3">
        <v>60971.58</v>
      </c>
      <c r="D3187" s="3"/>
      <c r="E3187" s="4"/>
      <c r="F3187" s="1"/>
    </row>
    <row r="3188" spans="1:6" ht="15">
      <c r="A3188" s="1">
        <v>2009</v>
      </c>
      <c r="B3188" s="3"/>
      <c r="C3188" s="3">
        <v>81295.44</v>
      </c>
      <c r="D3188" s="3"/>
      <c r="E3188" s="4"/>
      <c r="F3188" s="1"/>
    </row>
    <row r="3189" spans="1:6" ht="15">
      <c r="A3189" s="1">
        <v>2010</v>
      </c>
      <c r="B3189" s="3"/>
      <c r="C3189" s="3">
        <v>62032.01</v>
      </c>
      <c r="D3189" s="3"/>
      <c r="E3189" s="4"/>
      <c r="F3189" s="1"/>
    </row>
    <row r="3190" spans="1:6" ht="15">
      <c r="A3190" s="1">
        <v>2011</v>
      </c>
      <c r="B3190" s="3"/>
      <c r="C3190" s="3">
        <v>66960.44</v>
      </c>
      <c r="D3190" s="3"/>
      <c r="E3190" s="4"/>
      <c r="F3190" s="1"/>
    </row>
    <row r="3191" spans="1:6" ht="15">
      <c r="A3191" s="1">
        <v>2012</v>
      </c>
      <c r="B3191" s="3"/>
      <c r="C3191" s="3">
        <v>66370.05</v>
      </c>
      <c r="D3191" s="3"/>
      <c r="E3191" s="4"/>
      <c r="F3191" s="1"/>
    </row>
    <row r="3192" spans="1:6" ht="15">
      <c r="A3192" s="1">
        <v>2013</v>
      </c>
      <c r="B3192" s="3"/>
      <c r="C3192" s="3">
        <v>68503.96</v>
      </c>
      <c r="D3192" s="3"/>
      <c r="E3192" s="4"/>
      <c r="F3192" s="1"/>
    </row>
    <row r="3193" spans="1:6" ht="15">
      <c r="A3193" s="1">
        <v>2014</v>
      </c>
      <c r="B3193" s="3"/>
      <c r="C3193" s="3">
        <v>57674.47</v>
      </c>
      <c r="D3193" s="3"/>
      <c r="E3193" s="4"/>
      <c r="F3193" s="1"/>
    </row>
    <row r="3194" spans="1:6" ht="15">
      <c r="A3194" s="1">
        <v>2015</v>
      </c>
      <c r="B3194" s="3"/>
      <c r="C3194" s="3">
        <v>2047.25</v>
      </c>
      <c r="D3194" s="3"/>
      <c r="E3194" s="4"/>
      <c r="F3194" s="1"/>
    </row>
    <row r="3195" spans="1:6" ht="15">
      <c r="A3195" s="1">
        <v>2016</v>
      </c>
      <c r="B3195" s="3"/>
      <c r="C3195" s="3"/>
      <c r="D3195" s="3"/>
      <c r="E3195" s="4"/>
      <c r="F3195" s="1"/>
    </row>
    <row r="3196" spans="1:6" ht="15">
      <c r="A3196" s="1">
        <v>2017</v>
      </c>
      <c r="B3196" s="3"/>
      <c r="C3196" s="3"/>
      <c r="D3196" s="3">
        <v>70359.2</v>
      </c>
      <c r="E3196" s="4"/>
      <c r="F3196" s="1"/>
    </row>
    <row r="3197" spans="1:6" ht="15">
      <c r="A3197" s="1"/>
      <c r="B3197" s="3">
        <f>SUM(B3186:B3194)</f>
        <v>-395496</v>
      </c>
      <c r="C3197" s="3">
        <f>SUM(C3187:C3194)</f>
        <v>465855.20000000007</v>
      </c>
      <c r="D3197" s="3">
        <f>SUM(D3187:D3196)</f>
        <v>70359.2</v>
      </c>
      <c r="E3197" s="4"/>
      <c r="F3197" s="1"/>
    </row>
    <row r="3198" spans="1:6" ht="15">
      <c r="A3198" s="1"/>
      <c r="B3198" s="3"/>
      <c r="C3198" s="3"/>
      <c r="D3198" s="3"/>
      <c r="E3198" s="4"/>
      <c r="F3198" s="1"/>
    </row>
    <row r="3199" spans="1:6" ht="15">
      <c r="A3199" s="1" t="s">
        <v>6</v>
      </c>
      <c r="B3199" s="2"/>
      <c r="C3199" s="2"/>
      <c r="D3199" s="3">
        <f>B3197+C3197-D3197</f>
        <v>0</v>
      </c>
      <c r="E3199" s="1"/>
      <c r="F3199" s="1"/>
    </row>
    <row r="3202" spans="1:6" ht="15">
      <c r="A3202" s="9" t="s">
        <v>85</v>
      </c>
      <c r="B3202" s="9"/>
      <c r="C3202" s="9"/>
      <c r="D3202" s="9"/>
      <c r="E3202" s="9"/>
      <c r="F3202" s="9"/>
    </row>
    <row r="3233" spans="1:6" ht="34.5" customHeight="1">
      <c r="A3233" s="8" t="s">
        <v>73</v>
      </c>
      <c r="B3233" s="8"/>
      <c r="C3233" s="8"/>
      <c r="D3233" s="8"/>
      <c r="E3233" s="8"/>
      <c r="F3233" s="8"/>
    </row>
    <row r="3235" spans="1:6" ht="15">
      <c r="A3235" s="2"/>
      <c r="B3235" s="1" t="s">
        <v>1</v>
      </c>
      <c r="C3235" s="1" t="s">
        <v>2</v>
      </c>
      <c r="D3235" s="1" t="s">
        <v>3</v>
      </c>
      <c r="E3235" s="1"/>
      <c r="F3235" s="1"/>
    </row>
    <row r="3236" spans="1:6" ht="30">
      <c r="A3236" s="2" t="s">
        <v>62</v>
      </c>
      <c r="B3236" s="3">
        <v>-349618</v>
      </c>
      <c r="C3236" s="3"/>
      <c r="D3236" s="3"/>
      <c r="E3236" s="4"/>
      <c r="F3236" s="1"/>
    </row>
    <row r="3237" spans="1:6" ht="15">
      <c r="A3237" s="1">
        <v>2008</v>
      </c>
      <c r="B3237" s="3"/>
      <c r="C3237" s="3">
        <v>58612.23</v>
      </c>
      <c r="D3237" s="3"/>
      <c r="E3237" s="4"/>
      <c r="F3237" s="1"/>
    </row>
    <row r="3238" spans="1:6" ht="15">
      <c r="A3238" s="1">
        <v>2009</v>
      </c>
      <c r="B3238" s="3"/>
      <c r="C3238" s="3">
        <v>78149.64</v>
      </c>
      <c r="D3238" s="3"/>
      <c r="E3238" s="4"/>
      <c r="F3238" s="1"/>
    </row>
    <row r="3239" spans="1:6" ht="15">
      <c r="A3239" s="1">
        <v>2010</v>
      </c>
      <c r="B3239" s="3"/>
      <c r="C3239" s="3">
        <v>61150.15</v>
      </c>
      <c r="D3239" s="3"/>
      <c r="E3239" s="4"/>
      <c r="F3239" s="1"/>
    </row>
    <row r="3240" spans="1:6" ht="15">
      <c r="A3240" s="1">
        <v>2011</v>
      </c>
      <c r="B3240" s="3"/>
      <c r="C3240" s="3">
        <v>60799.6</v>
      </c>
      <c r="D3240" s="3"/>
      <c r="E3240" s="4"/>
      <c r="F3240" s="1"/>
    </row>
    <row r="3241" spans="1:6" ht="15">
      <c r="A3241" s="1">
        <v>2012</v>
      </c>
      <c r="B3241" s="3"/>
      <c r="C3241" s="3">
        <v>66929.37</v>
      </c>
      <c r="D3241" s="3"/>
      <c r="E3241" s="4"/>
      <c r="F3241" s="1"/>
    </row>
    <row r="3242" spans="1:6" ht="15">
      <c r="A3242" s="1">
        <v>2013</v>
      </c>
      <c r="B3242" s="3"/>
      <c r="C3242" s="3">
        <v>62307.81</v>
      </c>
      <c r="D3242" s="3"/>
      <c r="E3242" s="4"/>
      <c r="F3242" s="1"/>
    </row>
    <row r="3243" spans="1:6" ht="15">
      <c r="A3243" s="1">
        <v>2014</v>
      </c>
      <c r="B3243" s="3"/>
      <c r="C3243" s="3">
        <v>53182.79</v>
      </c>
      <c r="D3243" s="3"/>
      <c r="E3243" s="4"/>
      <c r="F3243" s="1"/>
    </row>
    <row r="3244" spans="1:6" ht="15">
      <c r="A3244" s="1">
        <v>2015</v>
      </c>
      <c r="B3244" s="3"/>
      <c r="C3244" s="3">
        <v>2825.59</v>
      </c>
      <c r="D3244" s="3"/>
      <c r="E3244" s="4"/>
      <c r="F3244" s="1"/>
    </row>
    <row r="3245" spans="1:6" ht="15">
      <c r="A3245" s="1">
        <v>2016</v>
      </c>
      <c r="B3245" s="3"/>
      <c r="C3245" s="3"/>
      <c r="D3245" s="3"/>
      <c r="E3245" s="4"/>
      <c r="F3245" s="1"/>
    </row>
    <row r="3246" spans="1:6" ht="15">
      <c r="A3246" s="1">
        <v>2017</v>
      </c>
      <c r="B3246" s="3"/>
      <c r="C3246" s="3">
        <v>7176.22</v>
      </c>
      <c r="D3246" s="3">
        <f>94339.18+7176.22</f>
        <v>101515.4</v>
      </c>
      <c r="E3246" s="4"/>
      <c r="F3246" s="1"/>
    </row>
    <row r="3247" spans="1:6" ht="15">
      <c r="A3247" s="1"/>
      <c r="B3247" s="3">
        <f>SUM(B3236:B3244)</f>
        <v>-349618</v>
      </c>
      <c r="C3247" s="3">
        <f>SUM(C3237:C3246)</f>
        <v>451133.39999999997</v>
      </c>
      <c r="D3247" s="3">
        <f>SUM(D3237:D3246)</f>
        <v>101515.4</v>
      </c>
      <c r="E3247" s="4"/>
      <c r="F3247" s="1"/>
    </row>
    <row r="3248" spans="1:6" ht="15">
      <c r="A3248" s="1"/>
      <c r="B3248" s="3"/>
      <c r="C3248" s="3"/>
      <c r="D3248" s="3"/>
      <c r="E3248" s="4"/>
      <c r="F3248" s="1"/>
    </row>
    <row r="3249" spans="1:6" ht="15">
      <c r="A3249" s="1" t="s">
        <v>6</v>
      </c>
      <c r="B3249" s="2"/>
      <c r="C3249" s="2"/>
      <c r="D3249" s="3">
        <f>B3247+C3247-D3247</f>
        <v>0</v>
      </c>
      <c r="E3249" s="1"/>
      <c r="F3249" s="1"/>
    </row>
    <row r="3252" spans="1:6" ht="15">
      <c r="A3252" s="9" t="s">
        <v>85</v>
      </c>
      <c r="B3252" s="9"/>
      <c r="C3252" s="9"/>
      <c r="D3252" s="9"/>
      <c r="E3252" s="9"/>
      <c r="F3252" s="9"/>
    </row>
    <row r="3283" spans="1:6" ht="38.25" customHeight="1">
      <c r="A3283" s="8" t="s">
        <v>74</v>
      </c>
      <c r="B3283" s="8"/>
      <c r="C3283" s="8"/>
      <c r="D3283" s="8"/>
      <c r="E3283" s="8"/>
      <c r="F3283" s="8"/>
    </row>
    <row r="3285" spans="1:6" ht="15">
      <c r="A3285" s="2"/>
      <c r="B3285" s="1" t="s">
        <v>1</v>
      </c>
      <c r="C3285" s="1" t="s">
        <v>2</v>
      </c>
      <c r="D3285" s="1" t="s">
        <v>3</v>
      </c>
      <c r="E3285" s="1"/>
      <c r="F3285" s="1"/>
    </row>
    <row r="3286" spans="1:6" ht="45">
      <c r="A3286" s="2" t="s">
        <v>0</v>
      </c>
      <c r="B3286" s="3">
        <v>135319</v>
      </c>
      <c r="C3286" s="3"/>
      <c r="D3286" s="3"/>
      <c r="E3286" s="4"/>
      <c r="F3286" s="1"/>
    </row>
    <row r="3287" spans="1:6" ht="15">
      <c r="A3287" s="1">
        <v>2008</v>
      </c>
      <c r="B3287" s="3"/>
      <c r="C3287" s="3">
        <v>46305.99</v>
      </c>
      <c r="D3287" s="3"/>
      <c r="E3287" s="4"/>
      <c r="F3287" s="1"/>
    </row>
    <row r="3288" spans="1:6" ht="15">
      <c r="A3288" s="1">
        <v>2009</v>
      </c>
      <c r="B3288" s="3"/>
      <c r="C3288" s="3">
        <v>61741.32</v>
      </c>
      <c r="D3288" s="3"/>
      <c r="E3288" s="4"/>
      <c r="F3288" s="1"/>
    </row>
    <row r="3289" spans="1:6" ht="15">
      <c r="A3289" s="1">
        <v>2010</v>
      </c>
      <c r="B3289" s="3"/>
      <c r="C3289" s="3">
        <v>37628.69</v>
      </c>
      <c r="D3289" s="3">
        <v>46821.83</v>
      </c>
      <c r="E3289" s="4"/>
      <c r="F3289" s="1"/>
    </row>
    <row r="3290" spans="1:6" ht="15">
      <c r="A3290" s="1">
        <v>2011</v>
      </c>
      <c r="B3290" s="3"/>
      <c r="C3290" s="3">
        <v>46971.73</v>
      </c>
      <c r="D3290" s="3">
        <v>168038.72</v>
      </c>
      <c r="E3290" s="4"/>
      <c r="F3290" s="1"/>
    </row>
    <row r="3291" spans="1:6" ht="15">
      <c r="A3291" s="1">
        <v>2012</v>
      </c>
      <c r="B3291" s="3"/>
      <c r="C3291" s="3">
        <v>76215.74</v>
      </c>
      <c r="D3291" s="3"/>
      <c r="E3291" s="4"/>
      <c r="F3291" s="1"/>
    </row>
    <row r="3292" spans="1:6" ht="15">
      <c r="A3292" s="1">
        <v>2013</v>
      </c>
      <c r="B3292" s="3"/>
      <c r="C3292" s="3">
        <v>94158</v>
      </c>
      <c r="D3292" s="3"/>
      <c r="E3292" s="4"/>
      <c r="F3292" s="1"/>
    </row>
    <row r="3293" spans="1:6" ht="15">
      <c r="A3293" s="1">
        <v>2014</v>
      </c>
      <c r="B3293" s="3"/>
      <c r="C3293" s="3">
        <v>90871</v>
      </c>
      <c r="D3293" s="3">
        <f>187753.66-144160</f>
        <v>43593.66</v>
      </c>
      <c r="E3293" s="4"/>
      <c r="F3293" s="1"/>
    </row>
    <row r="3294" spans="1:6" ht="15">
      <c r="A3294" s="1">
        <v>2015</v>
      </c>
      <c r="B3294" s="3"/>
      <c r="C3294" s="3">
        <v>1859.63</v>
      </c>
      <c r="D3294" s="3">
        <f>129072.96+144160</f>
        <v>273232.96</v>
      </c>
      <c r="E3294" s="4"/>
      <c r="F3294" s="1"/>
    </row>
    <row r="3295" spans="1:6" ht="15">
      <c r="A3295" s="1"/>
      <c r="B3295" s="3">
        <f>SUM(B3286:B3294)</f>
        <v>135319</v>
      </c>
      <c r="C3295" s="3">
        <f>SUM(C3287:C3294)</f>
        <v>455752.10000000003</v>
      </c>
      <c r="D3295" s="3">
        <f>SUM(D3287:D3294)</f>
        <v>531687.17</v>
      </c>
      <c r="E3295" s="4"/>
      <c r="F3295" s="1"/>
    </row>
    <row r="3296" spans="1:6" ht="15">
      <c r="A3296" s="1"/>
      <c r="B3296" s="3"/>
      <c r="C3296" s="3"/>
      <c r="D3296" s="3"/>
      <c r="E3296" s="4"/>
      <c r="F3296" s="1"/>
    </row>
    <row r="3297" spans="1:6" ht="15">
      <c r="A3297" s="1"/>
      <c r="B3297" s="3"/>
      <c r="C3297" s="3"/>
      <c r="D3297" s="3">
        <f>C3295-D3295</f>
        <v>-75935.07</v>
      </c>
      <c r="E3297" s="4"/>
      <c r="F3297" s="1"/>
    </row>
    <row r="3298" spans="1:6" ht="15">
      <c r="A3298" s="1" t="s">
        <v>4</v>
      </c>
      <c r="B3298" s="3"/>
      <c r="C3298" s="3"/>
      <c r="D3298" s="3">
        <v>54127.6</v>
      </c>
      <c r="E3298" s="4"/>
      <c r="F3298" s="1"/>
    </row>
    <row r="3299" spans="1:6" ht="15">
      <c r="A3299" s="1"/>
      <c r="B3299" s="2"/>
      <c r="C3299" s="2"/>
      <c r="D3299" s="3">
        <f>D3297+D3298</f>
        <v>-21807.47000000001</v>
      </c>
      <c r="E3299" s="1"/>
      <c r="F3299" s="1"/>
    </row>
    <row r="3302" spans="1:6" ht="15">
      <c r="A3302" s="9" t="s">
        <v>85</v>
      </c>
      <c r="B3302" s="9"/>
      <c r="C3302" s="9"/>
      <c r="D3302" s="9"/>
      <c r="E3302" s="9"/>
      <c r="F3302" s="9"/>
    </row>
    <row r="3324" ht="9" customHeight="1"/>
    <row r="3325" ht="15" hidden="1"/>
    <row r="3326" ht="15" hidden="1"/>
    <row r="3329" spans="1:6" ht="35.25" customHeight="1">
      <c r="A3329" s="8" t="s">
        <v>75</v>
      </c>
      <c r="B3329" s="8"/>
      <c r="C3329" s="8"/>
      <c r="D3329" s="8"/>
      <c r="E3329" s="8"/>
      <c r="F3329" s="8"/>
    </row>
    <row r="3331" spans="1:6" ht="15">
      <c r="A3331" s="2"/>
      <c r="B3331" s="1" t="s">
        <v>1</v>
      </c>
      <c r="C3331" s="1" t="s">
        <v>2</v>
      </c>
      <c r="D3331" s="1" t="s">
        <v>3</v>
      </c>
      <c r="E3331" s="1"/>
      <c r="F3331" s="1"/>
    </row>
    <row r="3332" spans="1:6" ht="45">
      <c r="A3332" s="2" t="s">
        <v>0</v>
      </c>
      <c r="B3332" s="3">
        <v>130242</v>
      </c>
      <c r="C3332" s="3"/>
      <c r="D3332" s="3"/>
      <c r="E3332" s="4"/>
      <c r="F3332" s="1"/>
    </row>
    <row r="3333" spans="1:6" ht="15">
      <c r="A3333" s="1">
        <v>2008</v>
      </c>
      <c r="B3333" s="3"/>
      <c r="C3333" s="3">
        <v>43636.86</v>
      </c>
      <c r="D3333" s="3"/>
      <c r="E3333" s="4"/>
      <c r="F3333" s="1"/>
    </row>
    <row r="3334" spans="1:6" ht="15">
      <c r="A3334" s="1">
        <v>2009</v>
      </c>
      <c r="B3334" s="3"/>
      <c r="C3334" s="3">
        <v>58182.14</v>
      </c>
      <c r="D3334" s="3"/>
      <c r="E3334" s="4"/>
      <c r="F3334" s="1"/>
    </row>
    <row r="3335" spans="1:6" ht="15">
      <c r="A3335" s="1">
        <v>2010</v>
      </c>
      <c r="B3335" s="3"/>
      <c r="C3335" s="3">
        <v>32310.67</v>
      </c>
      <c r="D3335" s="3"/>
      <c r="E3335" s="4"/>
      <c r="F3335" s="1"/>
    </row>
    <row r="3336" spans="1:6" ht="15">
      <c r="A3336" s="1">
        <v>2011</v>
      </c>
      <c r="B3336" s="3"/>
      <c r="C3336" s="3"/>
      <c r="D3336" s="3"/>
      <c r="E3336" s="4"/>
      <c r="F3336" s="1"/>
    </row>
    <row r="3337" spans="1:6" ht="15">
      <c r="A3337" s="1">
        <v>2012</v>
      </c>
      <c r="B3337" s="3"/>
      <c r="C3337" s="3"/>
      <c r="D3337" s="3"/>
      <c r="E3337" s="4"/>
      <c r="F3337" s="1"/>
    </row>
    <row r="3338" spans="1:6" ht="15">
      <c r="A3338" s="1">
        <v>2013</v>
      </c>
      <c r="B3338" s="3"/>
      <c r="C3338" s="3"/>
      <c r="D3338" s="3"/>
      <c r="E3338" s="4"/>
      <c r="F3338" s="1"/>
    </row>
    <row r="3339" spans="1:6" ht="15">
      <c r="A3339" s="1">
        <v>2014</v>
      </c>
      <c r="B3339" s="3"/>
      <c r="C3339" s="3"/>
      <c r="D3339" s="3">
        <v>161680</v>
      </c>
      <c r="E3339" s="4"/>
      <c r="F3339" s="1"/>
    </row>
    <row r="3340" spans="1:6" ht="15">
      <c r="A3340" s="1">
        <v>2015</v>
      </c>
      <c r="B3340" s="3"/>
      <c r="C3340" s="3"/>
      <c r="D3340" s="3"/>
      <c r="E3340" s="4"/>
      <c r="F3340" s="1"/>
    </row>
    <row r="3341" spans="1:6" ht="15">
      <c r="A3341" s="1"/>
      <c r="B3341" s="3">
        <f>SUM(B3332:B3340)</f>
        <v>130242</v>
      </c>
      <c r="C3341" s="3">
        <f>SUM(C3333:C3340)</f>
        <v>134129.66999999998</v>
      </c>
      <c r="D3341" s="3">
        <f>SUM(D3333:D3340)</f>
        <v>161680</v>
      </c>
      <c r="E3341" s="4"/>
      <c r="F3341" s="1"/>
    </row>
    <row r="3342" spans="1:6" ht="15">
      <c r="A3342" s="1"/>
      <c r="B3342" s="3"/>
      <c r="C3342" s="3"/>
      <c r="D3342" s="3"/>
      <c r="E3342" s="4"/>
      <c r="F3342" s="1"/>
    </row>
    <row r="3343" spans="1:6" ht="15">
      <c r="A3343" s="1"/>
      <c r="B3343" s="3"/>
      <c r="C3343" s="3"/>
      <c r="D3343" s="3">
        <f>C3341-D3341</f>
        <v>-27550.330000000016</v>
      </c>
      <c r="E3343" s="4"/>
      <c r="F3343" s="1"/>
    </row>
    <row r="3344" spans="1:6" ht="15">
      <c r="A3344" s="1" t="s">
        <v>4</v>
      </c>
      <c r="B3344" s="3"/>
      <c r="C3344" s="3"/>
      <c r="D3344" s="3">
        <f>B3332*40%</f>
        <v>52096.8</v>
      </c>
      <c r="E3344" s="4"/>
      <c r="F3344" s="1"/>
    </row>
    <row r="3345" spans="1:6" ht="15">
      <c r="A3345" s="1"/>
      <c r="B3345" s="2"/>
      <c r="C3345" s="2"/>
      <c r="D3345" s="3">
        <f>D3343+D3344</f>
        <v>24546.469999999987</v>
      </c>
      <c r="E3345" s="1"/>
      <c r="F3345" s="1"/>
    </row>
    <row r="3348" spans="1:6" ht="15">
      <c r="A3348" s="9" t="s">
        <v>85</v>
      </c>
      <c r="B3348" s="9"/>
      <c r="C3348" s="9"/>
      <c r="D3348" s="9"/>
      <c r="E3348" s="9"/>
      <c r="F3348" s="9"/>
    </row>
  </sheetData>
  <sheetProtection/>
  <mergeCells count="142">
    <mergeCell ref="A2047:F2047"/>
    <mergeCell ref="A2067:F2067"/>
    <mergeCell ref="A1904:F1904"/>
    <mergeCell ref="A1921:F1921"/>
    <mergeCell ref="A1953:F1953"/>
    <mergeCell ref="A1972:F1972"/>
    <mergeCell ref="A2000:F2000"/>
    <mergeCell ref="A2019:F2019"/>
    <mergeCell ref="A1576:F1576"/>
    <mergeCell ref="A1593:F1593"/>
    <mergeCell ref="A1621:F1621"/>
    <mergeCell ref="A1640:F1640"/>
    <mergeCell ref="A1668:F1668"/>
    <mergeCell ref="A1689:F1689"/>
    <mergeCell ref="A1339:F1339"/>
    <mergeCell ref="A1356:F1356"/>
    <mergeCell ref="A1197:F1197"/>
    <mergeCell ref="A1217:F1217"/>
    <mergeCell ref="A1245:F1245"/>
    <mergeCell ref="A1264:F1264"/>
    <mergeCell ref="A1292:F1292"/>
    <mergeCell ref="A1309:F1309"/>
    <mergeCell ref="A1053:F1053"/>
    <mergeCell ref="A1073:F1073"/>
    <mergeCell ref="A1101:F1101"/>
    <mergeCell ref="A1120:F1120"/>
    <mergeCell ref="A1148:F1148"/>
    <mergeCell ref="A1169:F1169"/>
    <mergeCell ref="A909:F909"/>
    <mergeCell ref="A930:F930"/>
    <mergeCell ref="A958:F958"/>
    <mergeCell ref="A978:F978"/>
    <mergeCell ref="A1006:F1006"/>
    <mergeCell ref="A1025:F1025"/>
    <mergeCell ref="A2:F2"/>
    <mergeCell ref="A23:F23"/>
    <mergeCell ref="A51:F51"/>
    <mergeCell ref="A71:F71"/>
    <mergeCell ref="A98:F98"/>
    <mergeCell ref="A119:F119"/>
    <mergeCell ref="A146:F146"/>
    <mergeCell ref="A166:F166"/>
    <mergeCell ref="A193:F193"/>
    <mergeCell ref="A213:F213"/>
    <mergeCell ref="A240:F240"/>
    <mergeCell ref="A260:F260"/>
    <mergeCell ref="A288:F288"/>
    <mergeCell ref="A308:F308"/>
    <mergeCell ref="A336:F336"/>
    <mergeCell ref="A356:F356"/>
    <mergeCell ref="A384:F384"/>
    <mergeCell ref="A405:F405"/>
    <mergeCell ref="A433:F433"/>
    <mergeCell ref="A454:F454"/>
    <mergeCell ref="A482:F482"/>
    <mergeCell ref="A502:F502"/>
    <mergeCell ref="A530:F530"/>
    <mergeCell ref="A549:F549"/>
    <mergeCell ref="A577:F577"/>
    <mergeCell ref="A597:F597"/>
    <mergeCell ref="A625:F625"/>
    <mergeCell ref="A644:F644"/>
    <mergeCell ref="A672:F672"/>
    <mergeCell ref="A692:F692"/>
    <mergeCell ref="A865:F865"/>
    <mergeCell ref="A886:F886"/>
    <mergeCell ref="A720:F720"/>
    <mergeCell ref="A740:F740"/>
    <mergeCell ref="A768:F768"/>
    <mergeCell ref="A788:F788"/>
    <mergeCell ref="A816:F816"/>
    <mergeCell ref="A837:F837"/>
    <mergeCell ref="A1386:F1386"/>
    <mergeCell ref="A1405:F1405"/>
    <mergeCell ref="A1433:F1433"/>
    <mergeCell ref="A1452:F1452"/>
    <mergeCell ref="A1480:F1480"/>
    <mergeCell ref="A1500:F1500"/>
    <mergeCell ref="A1809:F1809"/>
    <mergeCell ref="A1829:F1829"/>
    <mergeCell ref="A1857:F1857"/>
    <mergeCell ref="A1876:F1876"/>
    <mergeCell ref="A1528:F1528"/>
    <mergeCell ref="A1549:F1549"/>
    <mergeCell ref="A1736:F1736"/>
    <mergeCell ref="A1718:F1718"/>
    <mergeCell ref="A1764:F1764"/>
    <mergeCell ref="A1783:F1783"/>
    <mergeCell ref="A2095:F2095"/>
    <mergeCell ref="A2114:F2114"/>
    <mergeCell ref="A2142:F2142"/>
    <mergeCell ref="A2162:F2162"/>
    <mergeCell ref="A2190:F2190"/>
    <mergeCell ref="A2209:F2209"/>
    <mergeCell ref="A2237:F2237"/>
    <mergeCell ref="A2255:F2255"/>
    <mergeCell ref="A2284:F2284"/>
    <mergeCell ref="A2303:F2303"/>
    <mergeCell ref="A2332:F2332"/>
    <mergeCell ref="A2350:F2350"/>
    <mergeCell ref="A2379:F2379"/>
    <mergeCell ref="A2400:F2400"/>
    <mergeCell ref="A2428:F2428"/>
    <mergeCell ref="A2448:F2448"/>
    <mergeCell ref="A2476:F2476"/>
    <mergeCell ref="A2496:F2496"/>
    <mergeCell ref="A2524:F2524"/>
    <mergeCell ref="A2545:F2545"/>
    <mergeCell ref="A2562:F2562"/>
    <mergeCell ref="A2582:F2582"/>
    <mergeCell ref="A2610:F2610"/>
    <mergeCell ref="A2630:F2630"/>
    <mergeCell ref="A2658:F2658"/>
    <mergeCell ref="A2677:F2677"/>
    <mergeCell ref="A2705:F2705"/>
    <mergeCell ref="A2724:F2724"/>
    <mergeCell ref="A2752:F2752"/>
    <mergeCell ref="A2773:F2773"/>
    <mergeCell ref="A2801:F2801"/>
    <mergeCell ref="A2822:F2822"/>
    <mergeCell ref="A2850:F2850"/>
    <mergeCell ref="A2870:F2870"/>
    <mergeCell ref="A2898:F2898"/>
    <mergeCell ref="A2917:F2917"/>
    <mergeCell ref="A2945:F2945"/>
    <mergeCell ref="A2965:F2965"/>
    <mergeCell ref="A2993:F2993"/>
    <mergeCell ref="A3012:F3012"/>
    <mergeCell ref="A3040:F3040"/>
    <mergeCell ref="A3060:F3060"/>
    <mergeCell ref="A3088:F3088"/>
    <mergeCell ref="A3108:F3108"/>
    <mergeCell ref="A3136:F3136"/>
    <mergeCell ref="A3155:F3155"/>
    <mergeCell ref="A3183:F3183"/>
    <mergeCell ref="A3202:F3202"/>
    <mergeCell ref="A3233:F3233"/>
    <mergeCell ref="A3252:F3252"/>
    <mergeCell ref="A3283:F3283"/>
    <mergeCell ref="A3302:F3302"/>
    <mergeCell ref="A3329:F3329"/>
    <mergeCell ref="A3348:F3348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User</cp:lastModifiedBy>
  <cp:lastPrinted>2018-03-28T13:03:34Z</cp:lastPrinted>
  <dcterms:created xsi:type="dcterms:W3CDTF">2015-11-23T04:23:25Z</dcterms:created>
  <dcterms:modified xsi:type="dcterms:W3CDTF">2018-03-28T13:10:08Z</dcterms:modified>
  <cp:category/>
  <cp:version/>
  <cp:contentType/>
  <cp:contentStatus/>
</cp:coreProperties>
</file>